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360" yWindow="30" windowWidth="20760" windowHeight="10740"/>
  </bookViews>
  <sheets>
    <sheet name="BC tai chinh " sheetId="5" r:id="rId1"/>
  </sheets>
  <definedNames>
    <definedName name="\a">#REF!</definedName>
    <definedName name="\b">#REF!</definedName>
    <definedName name="\c">#REF!</definedName>
    <definedName name="_">#N/A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oi1">#REF!</definedName>
    <definedName name="_boi2">#REF!</definedName>
    <definedName name="_C_Lphi_4ab">#REF!</definedName>
    <definedName name="_ckn12">#REF!</definedName>
    <definedName name="_CON1">#REF!</definedName>
    <definedName name="_CON2">#REF!</definedName>
    <definedName name="_CPhi_Bhiem">#REF!</definedName>
    <definedName name="_CPhi_BQLDA">#REF!</definedName>
    <definedName name="_CPhi_DBaoGT">#REF!</definedName>
    <definedName name="_CPhi_Kdinh">#REF!</definedName>
    <definedName name="_CPhi_Nthu_KThanh">#REF!</definedName>
    <definedName name="_CPhi_QToan">#REF!</definedName>
    <definedName name="_CPhiTKe_13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hidden="1">#REF!</definedName>
    <definedName name="_hso2">#REF!</definedName>
    <definedName name="_Key1" hidden="1">#REF!</definedName>
    <definedName name="_Key2" hidden="1">#REF!</definedName>
    <definedName name="_kn12">#REF!</definedName>
    <definedName name="_kha1">#REF!</definedName>
    <definedName name="_MAC12">#REF!</definedName>
    <definedName name="_MAC46">#REF!</definedName>
    <definedName name="_Mc1">#REF!</definedName>
    <definedName name="_Mc2">#REF!</definedName>
    <definedName name="_Mc3">#REF!</definedName>
    <definedName name="_Mc4">#REF!</definedName>
    <definedName name="_Mc5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NSq4">#REF!</definedName>
    <definedName name="_Order1" hidden="1">255</definedName>
    <definedName name="_Order2" hidden="1">255</definedName>
    <definedName name="_Pa1">#REF!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ST12500">#REF!</definedName>
    <definedName name="_ST9501">#REF!</definedName>
    <definedName name="_t11" hidden="1">{#N/A,#N/A,FALSE,"Chi tiÆt"}</definedName>
    <definedName name="_Tax4">#REF!</definedName>
    <definedName name="_Tax5">#REF!</definedName>
    <definedName name="_tg427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TH20">#REF!</definedName>
    <definedName name="_UT2">#REF!</definedName>
    <definedName name="_VL100">#REF!</definedName>
    <definedName name="_VL200">#REF!</definedName>
    <definedName name="_VL250">#REF!</definedName>
    <definedName name="_xx3">#REF!</definedName>
    <definedName name="_xx4">#REF!</definedName>
    <definedName name="_xx5">#REF!</definedName>
    <definedName name="_xx6">#REF!</definedName>
    <definedName name="_xx7">#REF!</definedName>
    <definedName name="a.1">#REF!</definedName>
    <definedName name="a.10">#REF!</definedName>
    <definedName name="a.12">#REF!</definedName>
    <definedName name="a.13">#REF!</definedName>
    <definedName name="a.2">#REF!</definedName>
    <definedName name="a.3">#REF!</definedName>
    <definedName name="a.4">#REF!</definedName>
    <definedName name="a.5">#REF!</definedName>
    <definedName name="a.6">#REF!</definedName>
    <definedName name="a.7">#REF!</definedName>
    <definedName name="a.8">#REF!</definedName>
    <definedName name="a.9">#REF!</definedName>
    <definedName name="a_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1">#REF!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>#N/A</definedName>
    <definedName name="Ag_">#REF!</definedName>
    <definedName name="ag15F80">#REF!</definedName>
    <definedName name="agdump">#REF!</definedName>
    <definedName name="agedump">#REF!</definedName>
    <definedName name="agencydump">#REF!</definedName>
    <definedName name="AGENCYLY">#REF!</definedName>
    <definedName name="AGENCYPLAN">#REF!</definedName>
    <definedName name="All_Item">#REF!</definedName>
    <definedName name="ALPIN">#N/A</definedName>
    <definedName name="ALPJYOU">#N/A</definedName>
    <definedName name="ALPTOI">#N/A</definedName>
    <definedName name="anscount" hidden="1">3</definedName>
    <definedName name="ARA_Threshold">#REF!</definedName>
    <definedName name="ARP_Threshold">#REF!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_n_tuyÓn_than_Cöa__ng">"tco"</definedName>
    <definedName name="Bang_cly">#REF!</definedName>
    <definedName name="Bang_CVC">#REF!</definedName>
    <definedName name="bang_gia">#REF!</definedName>
    <definedName name="Bang_travl">#REF!</definedName>
    <definedName name="BangGiaVL_Q">#REF!</definedName>
    <definedName name="BangMa">#REF!</definedName>
    <definedName name="Bar">#REF!</definedName>
    <definedName name="BarData">#REF!</definedName>
    <definedName name="Bay">#REF!</definedName>
    <definedName name="BB">#REF!</definedName>
    <definedName name="bbkt">#REF!</definedName>
    <definedName name="bbtc">#REF!</definedName>
    <definedName name="bé_giao_th_ng">#REF!</definedName>
    <definedName name="bé_x_y_dùng">#REF!</definedName>
    <definedName name="BG_Del" hidden="1">15</definedName>
    <definedName name="BG_Ins" hidden="1">4</definedName>
    <definedName name="BG_Mod" hidden="1">6</definedName>
    <definedName name="blong">#REF!</definedName>
    <definedName name="Bon">#REF!</definedName>
    <definedName name="book1" hidden="1">{#N/A,#N/A,FALSE,"Aging Summary";#N/A,#N/A,FALSE,"Ratio Analysis";#N/A,#N/A,FALSE,"Test 120 Day Accts";#N/A,#N/A,FALSE,"Tickmarks"}</definedName>
    <definedName name="BOQ">#REF!</definedName>
    <definedName name="btkn">#REF!</definedName>
    <definedName name="btm">#REF!</definedName>
    <definedName name="BVCISUMMARY">#REF!</definedName>
    <definedName name="C_">#REF!</definedName>
    <definedName name="CalcAgencyPrice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b">#REF!</definedName>
    <definedName name="CCS">#REF!</definedName>
    <definedName name="CDD">#REF!</definedName>
    <definedName name="Céng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k">#REF!</definedName>
    <definedName name="CK">#REF!</definedName>
    <definedName name="ckn">#REF!</definedName>
    <definedName name="ckna">#REF!</definedName>
    <definedName name="CLVC3">0.1</definedName>
    <definedName name="CLVCTB">#REF!</definedName>
    <definedName name="CLVL">#REF!</definedName>
    <definedName name="Co">#REF!</definedName>
    <definedName name="Cöï_ly_vaän_chuyeãn">#REF!</definedName>
    <definedName name="CÖÏ_LY_VAÄN_CHUYEÅN">#REF!</definedName>
    <definedName name="Comm">BlankMacro1</definedName>
    <definedName name="Commission">#REF!</definedName>
    <definedName name="COMMON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BH_GTTB">#REF!</definedName>
    <definedName name="CPC">#REF!</definedName>
    <definedName name="CPVC100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iep">#REF!</definedName>
    <definedName name="cu">#REF!</definedName>
    <definedName name="cu_ly">#REF!</definedName>
    <definedName name="CuLy">#REF!</definedName>
    <definedName name="CuLy_Q">#REF!</definedName>
    <definedName name="cuoc_vc">#REF!</definedName>
    <definedName name="CuocVC">#REF!</definedName>
    <definedName name="CURRENCY">#REF!</definedName>
    <definedName name="CVC_Q">#REF!</definedName>
    <definedName name="cx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in">#REF!</definedName>
    <definedName name="ChiPhiKhac">#REF!</definedName>
    <definedName name="chungloainhapthan">#REF!</definedName>
    <definedName name="chungloaiXNT">#REF!</definedName>
    <definedName name="chungloaixuatthan">#REF!</definedName>
    <definedName name="d">#REF!</definedName>
    <definedName name="D_7101A_B">#REF!</definedName>
    <definedName name="da">#REF!</definedName>
    <definedName name="danhmuc">#REF!</definedName>
    <definedName name="danhmucN">#REF!</definedName>
    <definedName name="DaRWk1">#REF!</definedName>
    <definedName name="DaRWk10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ta">#REF!</definedName>
    <definedName name="data1">#REF!</definedName>
    <definedName name="Data11">#REF!</definedName>
    <definedName name="Data41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Wk7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">#REF!</definedName>
    <definedName name="dcrwk1">#REF!</definedName>
    <definedName name="dcrwk10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D">#REF!</definedName>
    <definedName name="DelDC">#REF!</definedName>
    <definedName name="DelDm">#REF!</definedName>
    <definedName name="Delivery">#REF!</definedName>
    <definedName name="DelType">#REF!</definedName>
    <definedName name="DEMI1">#N/A</definedName>
    <definedName name="DEMI2">#N/A</definedName>
    <definedName name="den_bu">#REF!</definedName>
    <definedName name="DenBu">#REF!</definedName>
    <definedName name="deptLookup">#REF!</definedName>
    <definedName name="df">#REF!</definedName>
    <definedName name="DGCT_T.Quy_P.Thuy_Q">#REF!</definedName>
    <definedName name="DGCT_TRAUQUYPHUTHUY_HN">#REF!</definedName>
    <definedName name="DGCTI592">#REF!</definedName>
    <definedName name="dghp">#REF!</definedName>
    <definedName name="dgvl">#REF!</definedName>
    <definedName name="dm">#REF!</definedName>
    <definedName name="dmld">#REF!</definedName>
    <definedName name="doanh_nghiÖp_tØnh">#REF!</definedName>
    <definedName name="ds1pnc">#REF!</definedName>
    <definedName name="ds1pvl">#REF!</definedName>
    <definedName name="ds3pnc">#REF!</definedName>
    <definedName name="ds3pvl">#REF!</definedName>
    <definedName name="dsfs" hidden="1">{#N/A,#N/A,FALSE,"Aging Summary";#N/A,#N/A,FALSE,"Ratio Analysis";#N/A,#N/A,FALSE,"Test 120 Day Accts";#N/A,#N/A,FALSE,"Tickmarks"}</definedName>
    <definedName name="DSUMDATA">#REF!</definedName>
    <definedName name="DTHU">#REF!</definedName>
    <definedName name="dtru">#REF!</definedName>
    <definedName name="dumppr">#REF!</definedName>
    <definedName name="dung">#REF!</definedName>
    <definedName name="dung1">#REF!</definedName>
    <definedName name="e" hidden="1">8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">#REF!</definedName>
    <definedName name="f82E46">#REF!</definedName>
    <definedName name="fa">#REF!</definedName>
    <definedName name="fac">#REF!</definedName>
    <definedName name="FACTOR">#REF!</definedName>
    <definedName name="Fbrs">#REF!</definedName>
    <definedName name="fc">#REF!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O">#N/A</definedName>
    <definedName name="Fr">#REF!</definedName>
    <definedName name="FS">#REF!</definedName>
    <definedName name="Fsrs">#REF!</definedName>
    <definedName name="Fy_">#REF!</definedName>
    <definedName name="gas">#REF!</definedName>
    <definedName name="GBBQ">#REF!</definedName>
    <definedName name="geff">#REF!</definedName>
    <definedName name="GL">#REF!</definedName>
    <definedName name="gl3p">#REF!</definedName>
    <definedName name="GO.110">#REF!</definedName>
    <definedName name="GO.81">#REF!</definedName>
    <definedName name="grB">#REF!</definedName>
    <definedName name="grC">#REF!</definedName>
    <definedName name="grD">#REF!</definedName>
    <definedName name="GrphActSales">#REF!</definedName>
    <definedName name="GrphActStk">#REF!</definedName>
    <definedName name="GrphPlanSales">#REF!</definedName>
    <definedName name="GrphTgtStk">#REF!</definedName>
    <definedName name="GTXL">#REF!</definedName>
    <definedName name="GTXX">#REF!</definedName>
    <definedName name="GTXxuong">#REF!</definedName>
    <definedName name="GVL_LDT">#REF!</definedName>
    <definedName name="gia_tien">#REF!</definedName>
    <definedName name="gia_tien_BTN">#REF!</definedName>
    <definedName name="giam" hidden="1">{#N/A,#N/A,FALSE,"Aging Summary";#N/A,#N/A,FALSE,"Ratio Analysis";#N/A,#N/A,FALSE,"Test 120 Day Accts";#N/A,#N/A,FALSE,"Tickmarks"}</definedName>
    <definedName name="giatrinhap">#REF!</definedName>
    <definedName name="GIAVL_TRALY">#REF!</definedName>
    <definedName name="h" hidden="1">{"'Sheet1'!$L$16"}</definedName>
    <definedName name="HAGL">#REF!</definedName>
    <definedName name="HAGL1">#REF!</definedName>
    <definedName name="HAGL2">#REF!</definedName>
    <definedName name="Hanoi">#REF!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CM">#REF!</definedName>
    <definedName name="Heä_soá_laép_xaø_H">1.7</definedName>
    <definedName name="heä_soá_sình_laày">#REF!</definedName>
    <definedName name="hh" hidden="1">{#N/A,#N/A,FALSE,"Aging Summary";#N/A,#N/A,FALSE,"Ratio Analysis";#N/A,#N/A,FALSE,"Test 120 Day Accts";#N/A,#N/A,FALSE,"Tickmarks"}</definedName>
    <definedName name="hien">#REF!</definedName>
    <definedName name="HOME_MANP">#REF!</definedName>
    <definedName name="HOMEOFFICE_COST">#REF!</definedName>
    <definedName name="Hoten">#REF!</definedName>
    <definedName name="HPh">#REF!</definedName>
    <definedName name="Hsc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o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V">#N/A</definedName>
    <definedName name="I">#REF!</definedName>
    <definedName name="IDLAB_COST">#REF!</definedName>
    <definedName name="IELWSALES">#REF!</definedName>
    <definedName name="IELYSALES">#REF!</definedName>
    <definedName name="IEPLANSALES">#REF!</definedName>
    <definedName name="IESP">#REF!</definedName>
    <definedName name="IND_LAB">#REF!</definedName>
    <definedName name="INDMANP">#REF!</definedName>
    <definedName name="IntFreeCred">#REF!</definedName>
    <definedName name="iÖn_lùc_Qu_ng_ninh">#REF!</definedName>
    <definedName name="j">#REF!</definedName>
    <definedName name="j356C8">#REF!</definedName>
    <definedName name="JPYVND1">#REF!</definedName>
    <definedName name="k">#REF!</definedName>
    <definedName name="kcong">#REF!</definedName>
    <definedName name="kdien">#REF!</definedName>
    <definedName name="Kiem_tra_trung_ten">#REF!</definedName>
    <definedName name="kp1ph">#REF!</definedName>
    <definedName name="Ks">#REF!</definedName>
    <definedName name="Ký_nép">#REF!</definedName>
    <definedName name="kh">#REF!</definedName>
    <definedName name="kha">#REF!</definedName>
    <definedName name="Laivay">#REF!</definedName>
    <definedName name="LapDungDam">#REF!</definedName>
    <definedName name="lcc">#REF!</definedName>
    <definedName name="LD">#REF!</definedName>
    <definedName name="Lmk">#REF!</definedName>
    <definedName name="LN">#REF!</definedName>
    <definedName name="LOAI_DUONG">#REF!</definedName>
    <definedName name="Lp">#REF!</definedName>
    <definedName name="LWSALES">#REF!</definedName>
    <definedName name="LYBin">#REF!</definedName>
    <definedName name="LYHolds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hang">#REF!</definedName>
    <definedName name="MAJ_CON_EQP">#REF!</definedName>
    <definedName name="MaMay_Q">#REF!</definedName>
    <definedName name="Mamoi">#REF!</definedName>
    <definedName name="mangay">#REF!</definedName>
    <definedName name="MARGINPLAN">#REF!</definedName>
    <definedName name="MARGINPROJ">#REF!</definedName>
    <definedName name="mathang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e">#REF!</definedName>
    <definedName name="MG_A">#REF!</definedName>
    <definedName name="mm" hidden="1">{"'Sheet1'!$L$16"}</definedName>
    <definedName name="MTMAC12">#REF!</definedName>
    <definedName name="mtram">#REF!</definedName>
    <definedName name="Mu_">#REF!</definedName>
    <definedName name="n1pig">#REF!</definedName>
    <definedName name="n1pind">#REF!</definedName>
    <definedName name="n1pint">#REF!</definedName>
    <definedName name="n1ping">#REF!</definedName>
    <definedName name="Nam">#REF!</definedName>
    <definedName name="nc1p">#REF!</definedName>
    <definedName name="nc2.1I">#REF!</definedName>
    <definedName name="nc2.1II">#REF!</definedName>
    <definedName name="nc2.1III">#REF!</definedName>
    <definedName name="nc2.1IV">#REF!</definedName>
    <definedName name="nc2.2I">#REF!</definedName>
    <definedName name="nc2.2II">#REF!</definedName>
    <definedName name="nc2.2III">#REF!</definedName>
    <definedName name="nc2.2IV">#REF!</definedName>
    <definedName name="nc2.3I">#REF!</definedName>
    <definedName name="nc2.3II">#REF!</definedName>
    <definedName name="nc2.3III">#REF!</definedName>
    <definedName name="nc2.3IV">#REF!</definedName>
    <definedName name="nc2.4I">#REF!</definedName>
    <definedName name="nc2.4II">#REF!</definedName>
    <definedName name="nc2.4III">#REF!</definedName>
    <definedName name="nc2.4IV">#REF!</definedName>
    <definedName name="nc2.5I">#REF!</definedName>
    <definedName name="nc2.5II">#REF!</definedName>
    <definedName name="nc2.5III">#REF!</definedName>
    <definedName name="nc2.5IV">#REF!</definedName>
    <definedName name="nc2.6I">#REF!</definedName>
    <definedName name="nc2.6II">#REF!</definedName>
    <definedName name="nc2.6III">#REF!</definedName>
    <definedName name="nc2.6IV">#REF!</definedName>
    <definedName name="nc2.7I">#REF!</definedName>
    <definedName name="nc2.7II">#REF!</definedName>
    <definedName name="nc2.7III">#REF!</definedName>
    <definedName name="nc2.7IV">#REF!</definedName>
    <definedName name="nc2.8I">#REF!</definedName>
    <definedName name="nc2.8II">#REF!</definedName>
    <definedName name="nc2.8III">#REF!</definedName>
    <definedName name="nc2.8IV">#REF!</definedName>
    <definedName name="nc2.9I">#REF!</definedName>
    <definedName name="nc2.9II">#REF!</definedName>
    <definedName name="nc2.9III">#REF!</definedName>
    <definedName name="nc2.9IV">#REF!</definedName>
    <definedName name="nc2I">#REF!</definedName>
    <definedName name="nc2II">#REF!</definedName>
    <definedName name="nc2III">#REF!</definedName>
    <definedName name="nc2IV">#REF!</definedName>
    <definedName name="nc3.1I">#REF!</definedName>
    <definedName name="nc3.1II">#REF!</definedName>
    <definedName name="nc3.1III">#REF!</definedName>
    <definedName name="nc3.1IV">#REF!</definedName>
    <definedName name="nc3.2I">#REF!</definedName>
    <definedName name="nc3.2II">#REF!</definedName>
    <definedName name="nc3.2III">#REF!</definedName>
    <definedName name="nc3.2IV">#REF!</definedName>
    <definedName name="nc3.3I">#REF!</definedName>
    <definedName name="nc3.3II">#REF!</definedName>
    <definedName name="nc3.3III">#REF!</definedName>
    <definedName name="nc3.3IV">#REF!</definedName>
    <definedName name="nc3.4I">#REF!</definedName>
    <definedName name="nc3.4II">#REF!</definedName>
    <definedName name="nc3.4III">#REF!</definedName>
    <definedName name="nc3.4IV">#REF!</definedName>
    <definedName name="nc3.5I">#REF!</definedName>
    <definedName name="nc3.5II">#REF!</definedName>
    <definedName name="nc3.5III">#REF!</definedName>
    <definedName name="nc3.5IV">#REF!</definedName>
    <definedName name="nc3.6I">#REF!</definedName>
    <definedName name="nc3.6II">#REF!</definedName>
    <definedName name="nc3.6III">#REF!</definedName>
    <definedName name="nc3.6IV">#REF!</definedName>
    <definedName name="nc3.7I">#REF!</definedName>
    <definedName name="nc3.7II">#REF!</definedName>
    <definedName name="nc3.7III">#REF!</definedName>
    <definedName name="nc3.7IV">#REF!</definedName>
    <definedName name="nc3.8I">#REF!</definedName>
    <definedName name="nc3.8II">#REF!</definedName>
    <definedName name="nc3.8III">#REF!</definedName>
    <definedName name="nc3.8IV">#REF!</definedName>
    <definedName name="nc3.9I">#REF!</definedName>
    <definedName name="nc3.9II">#REF!</definedName>
    <definedName name="nc3.9III">#REF!</definedName>
    <definedName name="nc3.9IV">#REF!</definedName>
    <definedName name="nc3I">#REF!</definedName>
    <definedName name="nc3II">#REF!</definedName>
    <definedName name="nc3III">#REF!</definedName>
    <definedName name="nc3IV">#REF!</definedName>
    <definedName name="nc3p">#REF!</definedName>
    <definedName name="nc4.1I">#REF!</definedName>
    <definedName name="nc4.1II">#REF!</definedName>
    <definedName name="nc4.1III">#REF!</definedName>
    <definedName name="nc4.1IV">#REF!</definedName>
    <definedName name="nc4.2I">#REF!</definedName>
    <definedName name="nc4.2II">#REF!</definedName>
    <definedName name="nc4.2III">#REF!</definedName>
    <definedName name="nc4.2IV">#REF!</definedName>
    <definedName name="nc4.3I">#REF!</definedName>
    <definedName name="nc4.3II">#REF!</definedName>
    <definedName name="nc4.3III">#REF!</definedName>
    <definedName name="nc4.3IV">#REF!</definedName>
    <definedName name="nc4.4I">#REF!</definedName>
    <definedName name="nc4.4II">#REF!</definedName>
    <definedName name="nc4.4III">#REF!</definedName>
    <definedName name="nc4.4IV">#REF!</definedName>
    <definedName name="nc4.5I">#REF!</definedName>
    <definedName name="nc4.5II">#REF!</definedName>
    <definedName name="nc4.5III">#REF!</definedName>
    <definedName name="nc4.5IV">#REF!</definedName>
    <definedName name="nc4.6I">#REF!</definedName>
    <definedName name="nc4.6II">#REF!</definedName>
    <definedName name="nc4.6III">#REF!</definedName>
    <definedName name="nc4.6IV">#REF!</definedName>
    <definedName name="nc4.7I">#REF!</definedName>
    <definedName name="nc4.7II">#REF!</definedName>
    <definedName name="nc4.7III">#REF!</definedName>
    <definedName name="nc4.7IV">#REF!</definedName>
    <definedName name="nc4.8I">#REF!</definedName>
    <definedName name="nc4.8II">#REF!</definedName>
    <definedName name="nc4.8III">#REF!</definedName>
    <definedName name="nc4.8IV">#REF!</definedName>
    <definedName name="nc4.9I">#REF!</definedName>
    <definedName name="nc4.9II">#REF!</definedName>
    <definedName name="nc4.9III">#REF!</definedName>
    <definedName name="nc4.9IV">#REF!</definedName>
    <definedName name="nc4I">#REF!</definedName>
    <definedName name="nc4II">#REF!</definedName>
    <definedName name="nc4III">#REF!</definedName>
    <definedName name="nc4IV">#REF!</definedName>
    <definedName name="nc5I">#REF!</definedName>
    <definedName name="nc5II">#REF!</definedName>
    <definedName name="nc5III">#REF!</definedName>
    <definedName name="nc5IV">#REF!</definedName>
    <definedName name="NCBD100">#REF!</definedName>
    <definedName name="NCBD200">#REF!</definedName>
    <definedName name="NCBD250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ungP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m" hidden="1">25</definedName>
    <definedName name="nnnc3p">#REF!</definedName>
    <definedName name="nnvl3p">#REF!</definedName>
    <definedName name="No">#REF!</definedName>
    <definedName name="NopQ">#REF!</definedName>
    <definedName name="Nq">#REF!</definedName>
    <definedName name="NgayPG">#REF!</definedName>
    <definedName name="NH">#REF!</definedName>
    <definedName name="nhapthan">#REF!</definedName>
    <definedName name="nhn">#REF!</definedName>
    <definedName name="NHot">#REF!</definedName>
    <definedName name="o" hidden="1">{#N/A,#N/A,FALSE,"Aging Summary";#N/A,#N/A,FALSE,"Ratio Analysis";#N/A,#N/A,FALSE,"Test 120 Day Accts";#N/A,#N/A,FALSE,"Tickmarks"}</definedName>
    <definedName name="o_n_phÝ_1__thu_nhËp_th_ng">#REF!</definedName>
    <definedName name="PA">#REF!</definedName>
    <definedName name="PCL">#REF!</definedName>
    <definedName name="Pd">#REF!</definedName>
    <definedName name="pgia">#REF!</definedName>
    <definedName name="PileSize">#REF!</definedName>
    <definedName name="PileType">#REF!</definedName>
    <definedName name="PIP">BlankMacro1</definedName>
    <definedName name="PIPE2">BlankMacro1</definedName>
    <definedName name="PPP">BlankMacro1</definedName>
    <definedName name="PRDump">#REF!</definedName>
    <definedName name="PRICE">#REF!</definedName>
    <definedName name="PRICE1">#REF!</definedName>
    <definedName name="print">#REF!</definedName>
    <definedName name="_xlnm.Print_Area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POSAL">#REF!</definedName>
    <definedName name="Province">#REF!</definedName>
    <definedName name="PT">BlankMacro1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u">#REF!</definedName>
    <definedName name="Phamcap">#REF!</definedName>
    <definedName name="phu_luc_vua">#REF!</definedName>
    <definedName name="qd">#REF!</definedName>
    <definedName name="qq">BlankMacro1</definedName>
    <definedName name="qu">#REF!</definedName>
    <definedName name="Quantities">#REF!</definedName>
    <definedName name="ra11p">#REF!</definedName>
    <definedName name="ra13p">#REF!</definedName>
    <definedName name="rate">14000</definedName>
    <definedName name="RawAgencyPrice">#REF!</definedName>
    <definedName name="RBData">#REF!</definedName>
    <definedName name="RECOUT">#N/A</definedName>
    <definedName name="Region">#REF!</definedName>
    <definedName name="Reselects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iver">#REF!</definedName>
    <definedName name="River_Code">#REF!</definedName>
    <definedName name="Road_Code">#REF!</definedName>
    <definedName name="Road_Name">#REF!</definedName>
    <definedName name="RoadNo_373">#REF!</definedName>
    <definedName name="S_1">#REF!</definedName>
    <definedName name="S_2">#REF!</definedName>
    <definedName name="S_AcctDes">#REF!</definedName>
    <definedName name="S_Adjust">#REF!</definedName>
    <definedName name="S_Adjust_GT">#REF!</definedName>
    <definedName name="S_AJE_Tot">#REF!</definedName>
    <definedName name="S_AJE_Tot_GT">#REF!</definedName>
    <definedName name="S_CompNum">#REF!</definedName>
    <definedName name="S_CY_Beg">#REF!</definedName>
    <definedName name="S_CY_Beg_GT">#REF!</definedName>
    <definedName name="S_CY_End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GT">#REF!</definedName>
    <definedName name="S_RJE_Tot">#REF!</definedName>
    <definedName name="S_RJE_Tot_GT">#REF!</definedName>
    <definedName name="S_RowNum">#REF!</definedName>
    <definedName name="SALESPLAN">#REF!</definedName>
    <definedName name="sanluongnhap">#REF!</definedName>
    <definedName name="Sau">#REF!</definedName>
    <definedName name="SCH">#REF!</definedName>
    <definedName name="SDMONG">#REF!</definedName>
    <definedName name="së_giao_th_ng">#REF!</definedName>
    <definedName name="së_n_ng_nghiÖp_v__pt_n_ng_th_n">#REF!</definedName>
    <definedName name="së_thuû_s_n">#REF!</definedName>
    <definedName name="së_x_y_dùng">#REF!</definedName>
    <definedName name="Sheet1">#REF!</definedName>
    <definedName name="SIZE">#REF!</definedName>
    <definedName name="skd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LTT">#REF!</definedName>
    <definedName name="soc3p">#REF!</definedName>
    <definedName name="SoilType">#REF!</definedName>
    <definedName name="solieu">#REF!</definedName>
    <definedName name="soluongnhap">#REF!</definedName>
    <definedName name="SoPG">#REF!</definedName>
    <definedName name="SORT">#REF!</definedName>
    <definedName name="SPAN">#REF!</definedName>
    <definedName name="SPAN_No">#REF!</definedName>
    <definedName name="SPEC">#REF!</definedName>
    <definedName name="SPECSUMMARY">#REF!</definedName>
    <definedName name="ss">#REF!</definedName>
    <definedName name="sss">#REF!</definedName>
    <definedName name="st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ienPG">#REF!</definedName>
    <definedName name="SUM">#REF!,#REF!</definedName>
    <definedName name="SUMMARY">#REF!</definedName>
    <definedName name="t">#REF!</definedName>
    <definedName name="T.nhËp">#REF!</definedName>
    <definedName name="T.TBA">#REF!</definedName>
    <definedName name="T0.4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ble1">#REF!</definedName>
    <definedName name="tadao">#REF!</definedName>
    <definedName name="Tæng_Cty_c__khÝ_NL_v__má">#REF!</definedName>
    <definedName name="Tai_trong">#REF!</definedName>
    <definedName name="Tam">#REF!</definedName>
    <definedName name="tax" hidden="1">{#N/A,#N/A,FALSE,"Aging Summary";#N/A,#N/A,FALSE,"Ratio Analysis";#N/A,#N/A,FALSE,"Test 120 Day Accts";#N/A,#N/A,FALSE,"Tickmarks"}</definedName>
    <definedName name="TaxTV">10%</definedName>
    <definedName name="TaxXL">5%</definedName>
    <definedName name="TBA">#REF!</definedName>
    <definedName name="tbtram">#REF!</definedName>
    <definedName name="TC">#REF!</definedName>
    <definedName name="TC_NHANH1">#REF!</definedName>
    <definedName name="TCT">#REF!</definedName>
    <definedName name="td1p">#REF!</definedName>
    <definedName name="td3p">#REF!</definedName>
    <definedName name="tdnc1p">#REF!</definedName>
    <definedName name="tdo">#REF!</definedName>
    <definedName name="tdtr2cnc">#REF!</definedName>
    <definedName name="tdtr2cvl">#REF!</definedName>
    <definedName name="tdvl1p">#REF!</definedName>
    <definedName name="temp">#REF!</definedName>
    <definedName name="Temp_Br">#REF!</definedName>
    <definedName name="TEMPBR">#REF!</definedName>
    <definedName name="tenvung">#REF!</definedName>
    <definedName name="test">#REF!</definedName>
    <definedName name="Text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RangeCount" hidden="1">25</definedName>
    <definedName name="TFA">#REF!</definedName>
    <definedName name="Tien">#REF!</definedName>
    <definedName name="Tim_cong">#REF!</definedName>
    <definedName name="tim_xuat_hien">#REF!</definedName>
    <definedName name="TITAN">#REF!</definedName>
    <definedName name="TK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N_b_qu_n">#REF!</definedName>
    <definedName name="TongLN">#REF!</definedName>
    <definedName name="TongNgS">#REF!</definedName>
    <definedName name="TOTAL">#REF!</definedName>
    <definedName name="TPL">#REF!</definedName>
    <definedName name="TPLRP">#REF!</definedName>
    <definedName name="ts">#REF!</definedName>
    <definedName name="tsI">#REF!</definedName>
    <definedName name="tt">#REF!</definedName>
    <definedName name="TT_1P">#REF!</definedName>
    <definedName name="TT_3p">#REF!</definedName>
    <definedName name="ttao">#REF!</definedName>
    <definedName name="tttt">#REF!</definedName>
    <definedName name="tthi">#REF!</definedName>
    <definedName name="ttronmk">#REF!</definedName>
    <definedName name="TuVan">#REF!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pe_1">#REF!</definedName>
    <definedName name="Type_2">#REF!</definedName>
    <definedName name="TYT">BlankMacro1</definedName>
    <definedName name="th">#REF!</definedName>
    <definedName name="tha" hidden="1">{"'Sheet1'!$L$16"}</definedName>
    <definedName name="thanhtien">#REF!</definedName>
    <definedName name="ThaoCauCu">#REF!</definedName>
    <definedName name="THDS">#REF!</definedName>
    <definedName name="THDT" hidden="1">{"'Sheet1'!$L$16"}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GO1pnc">#REF!</definedName>
    <definedName name="thht">#REF!</definedName>
    <definedName name="THI">#REF!</definedName>
    <definedName name="thkp3">#REF!</definedName>
    <definedName name="THlnns">#REF!</definedName>
    <definedName name="Thop">#REF!</definedName>
    <definedName name="THop2">#REF!</definedName>
    <definedName name="THToanBo">#REF!</definedName>
    <definedName name="THtoanbo2">#REF!</definedName>
    <definedName name="thtt">#REF!</definedName>
    <definedName name="Tra_DM_su_dung">#REF!</definedName>
    <definedName name="Tra_don_gia_KS">#REF!</definedName>
    <definedName name="Tra_DTCT">#REF!</definedName>
    <definedName name="Tra_gtxl_cong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VL">#REF!</definedName>
    <definedName name="trigianhapthan">#REF!</definedName>
    <definedName name="trigiaxuatthan">#REF!</definedName>
    <definedName name="u">#REF!</definedName>
    <definedName name="U_tien">#REF!</definedName>
    <definedName name="unitt">BlankMacro1</definedName>
    <definedName name="UP">#REF!,#REF!,#REF!,#REF!,#REF!,#REF!,#REF!,#REF!,#REF!,#REF!,#REF!</definedName>
    <definedName name="ut">BlankMacro1</definedName>
    <definedName name="UT_1">#REF!</definedName>
    <definedName name="UT1_373">#REF!</definedName>
    <definedName name="ư">#REF!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anChuyenDam">#REF!</definedName>
    <definedName name="VARIINST">#REF!</definedName>
    <definedName name="VARIPURC">#REF!</definedName>
    <definedName name="VC">#REF!</definedName>
    <definedName name="VCTT">#REF!</definedName>
    <definedName name="VCHT">#REF!</definedName>
    <definedName name="vd3p">#REF!</definedName>
    <definedName name="Vf">#REF!</definedName>
    <definedName name="vk">#REF!</definedName>
    <definedName name="vl1p">#REF!</definedName>
    <definedName name="vl3p">#REF!</definedName>
    <definedName name="vldn400">#REF!</definedName>
    <definedName name="vldn600">#REF!</definedName>
    <definedName name="vltram">#REF!</definedName>
    <definedName name="vr3p">#REF!</definedName>
    <definedName name="Vu_">#REF!</definedName>
    <definedName name="vxuan">#REF!</definedName>
    <definedName name="W">#REF!</definedName>
    <definedName name="WIRE1">5</definedName>
    <definedName name="wrn.Aging._.and._.Trend._.Analysis." hidden="1">{#N/A,#N/A,FALSE,"Aging Summary";#N/A,#N/A,FALSE,"Ratio Analysis";#N/A,#N/A,FALSE,"Test 120 Day Accts";#N/A,#N/A,FALSE,"Tickmarks"}</definedName>
    <definedName name="wrn.chi._.tiÆt." hidden="1">{#N/A,#N/A,FALSE,"Chi tiÆt"}</definedName>
    <definedName name="WT">#N/A</definedName>
    <definedName name="ww" hidden="1">{#N/A,#N/A,FALSE,"Aging Summary";#N/A,#N/A,FALSE,"Ratio Analysis";#N/A,#N/A,FALSE,"Test 120 Day Accts";#N/A,#N/A,FALSE,"Tickmarks"}</definedName>
    <definedName name="X">#REF!</definedName>
    <definedName name="x1pind">#REF!</definedName>
    <definedName name="x1pint">#REF!</definedName>
    <definedName name="x1ping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3p">#REF!</definedName>
    <definedName name="xint1p">#REF!</definedName>
    <definedName name="xinvl3p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l">#REF!</definedName>
    <definedName name="xlc">#REF!</definedName>
    <definedName name="xlk">#REF!</definedName>
    <definedName name="xls" hidden="1">{"'Sheet1'!$L$16"}</definedName>
    <definedName name="xmp40">#REF!</definedName>
    <definedName name="xn">#REF!</definedName>
    <definedName name="xòatuon">#REF!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RangeCount" hidden="1">8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9</definedName>
    <definedName name="xuatthan">#REF!</definedName>
    <definedName name="xx" hidden="1">{#N/A,#N/A,FALSE,"Aging Summary";#N/A,#N/A,FALSE,"Ratio Analysis";#N/A,#N/A,FALSE,"Test 120 Day Accts";#N/A,#N/A,FALSE,"Tickmarks"}</definedName>
    <definedName name="y">#REF!</definedName>
    <definedName name="yy">#REF!</definedName>
    <definedName name="Z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calcId="162913"/>
</workbook>
</file>

<file path=xl/calcChain.xml><?xml version="1.0" encoding="utf-8"?>
<calcChain xmlns="http://schemas.openxmlformats.org/spreadsheetml/2006/main">
  <c r="E94" i="5" l="1"/>
  <c r="E93" i="5"/>
  <c r="E74" i="5"/>
  <c r="E73" i="5" l="1"/>
  <c r="D74" i="5"/>
  <c r="E79" i="5"/>
  <c r="E76" i="5"/>
  <c r="E75" i="5"/>
  <c r="G108" i="5" l="1"/>
  <c r="G103" i="5"/>
  <c r="G99" i="5"/>
  <c r="G95" i="5"/>
  <c r="E78" i="5" s="1"/>
  <c r="D75" i="5"/>
  <c r="E107" i="5"/>
  <c r="E108" i="5" s="1"/>
  <c r="E106" i="5"/>
  <c r="D73" i="5"/>
  <c r="D76" i="5"/>
  <c r="E102" i="5"/>
  <c r="E101" i="5"/>
  <c r="E103" i="5" s="1"/>
  <c r="D79" i="5"/>
  <c r="E99" i="5"/>
  <c r="E95" i="5" l="1"/>
  <c r="D68" i="5" l="1"/>
  <c r="D70" i="5" l="1"/>
  <c r="H61" i="5"/>
  <c r="E69" i="5" s="1"/>
  <c r="H49" i="5"/>
  <c r="I57" i="5"/>
  <c r="H59" i="5"/>
  <c r="H56" i="5"/>
  <c r="H55" i="5"/>
  <c r="H54" i="5"/>
  <c r="H53" i="5"/>
  <c r="H52" i="5"/>
  <c r="H51" i="5"/>
  <c r="H50" i="5"/>
  <c r="D14" i="5"/>
  <c r="E68" i="5" l="1"/>
  <c r="H58" i="5"/>
  <c r="H60" i="5" s="1"/>
  <c r="R93" i="5" l="1"/>
  <c r="D49" i="5" l="1"/>
  <c r="D51" i="5" l="1"/>
  <c r="D56" i="5" s="1"/>
  <c r="D59" i="5"/>
  <c r="D25" i="5"/>
  <c r="D26" i="5"/>
  <c r="D28" i="5"/>
  <c r="D29" i="5"/>
  <c r="D30" i="5"/>
  <c r="D60" i="5" l="1"/>
  <c r="D62" i="5" s="1"/>
  <c r="D78" i="5" s="1"/>
  <c r="D63" i="5" l="1"/>
  <c r="D12" i="5"/>
  <c r="E43" i="5" l="1"/>
  <c r="E97" i="5" s="1"/>
  <c r="E70" i="5" l="1"/>
  <c r="H43" i="5" l="1"/>
  <c r="D33" i="5"/>
  <c r="D43" i="5" l="1"/>
  <c r="D32" i="5"/>
  <c r="E98" i="5" l="1"/>
  <c r="G43" i="5"/>
</calcChain>
</file>

<file path=xl/comments1.xml><?xml version="1.0" encoding="utf-8"?>
<comments xmlns="http://schemas.openxmlformats.org/spreadsheetml/2006/main">
  <authors>
    <author>Windows User</author>
  </authors>
  <commentList>
    <comment ref="D69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Kim anh cấp</t>
        </r>
      </text>
    </comment>
  </commentList>
</comments>
</file>

<file path=xl/sharedStrings.xml><?xml version="1.0" encoding="utf-8"?>
<sst xmlns="http://schemas.openxmlformats.org/spreadsheetml/2006/main" count="142" uniqueCount="120">
  <si>
    <t>STT</t>
  </si>
  <si>
    <t>I</t>
  </si>
  <si>
    <t>II</t>
  </si>
  <si>
    <t>III</t>
  </si>
  <si>
    <t>IV</t>
  </si>
  <si>
    <t>V</t>
  </si>
  <si>
    <t>%</t>
  </si>
  <si>
    <t>I. BẢNG CÂN ĐỐI KẾ TOÁN</t>
  </si>
  <si>
    <t>NỘI DUNG</t>
  </si>
  <si>
    <t>SỐ CUỐI NĂM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</si>
  <si>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</si>
  <si>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</si>
  <si>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</si>
  <si>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</si>
  <si>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</si>
  <si>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</si>
  <si>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TÀI SẢN DÀI HẠN</t>
  </si>
  <si>
    <t>Các khoản phải thu dài hạn</t>
  </si>
  <si>
    <t>Tài sản cố định</t>
  </si>
  <si>
    <t>Bất động sản đầu tư</t>
  </si>
  <si>
    <t>Các khoản đầu tư tài chính dài hạn</t>
  </si>
  <si>
    <t>Tài sản dài hạn khác</t>
  </si>
  <si>
    <t>TỔNG CỘNG TÀI SẢN</t>
  </si>
  <si>
    <t>NỢ PHẢI TRẢ</t>
  </si>
  <si>
    <t>Nợ ngắn hạn</t>
  </si>
  <si>
    <t>Nợ dài hạn</t>
  </si>
  <si>
    <t>VỐN CHỦ SỞ HỮU</t>
  </si>
  <si>
    <t>Vốn chủ sở hữu</t>
  </si>
  <si>
    <t>Nguồn kinh phí, quỹ khác</t>
  </si>
  <si>
    <t>TỔNG CỘNG NGUỒN VỐN</t>
  </si>
  <si>
    <t>CHỈ TIÊU</t>
  </si>
  <si>
    <t>Doanh thu bán hàng và cung cấp dịch vụ</t>
  </si>
  <si>
    <t>Các khoản giảm trừ doanh thu</t>
  </si>
  <si>
    <t>Giá vốn hàng bán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</si>
  <si>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</si>
  <si>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</si>
  <si>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</si>
  <si>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</si>
  <si>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</si>
  <si>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</si>
  <si>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</si>
  <si>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</si>
  <si>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</si>
  <si>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</si>
  <si>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</si>
  <si>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</si>
  <si>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ĐVT</t>
  </si>
  <si>
    <t>Lần</t>
  </si>
  <si>
    <t>Chỉ tiêu về khả năng sinh lời</t>
  </si>
  <si>
    <t>Chi phí xây dựng cơ bản dở dang</t>
  </si>
  <si>
    <t>BÁO CÁO TÀI CHÍNH TÓM TẮT</t>
  </si>
  <si>
    <t>SỐ ĐẦU NĂM</t>
  </si>
  <si>
    <t>Nguồn kinh phí đã hình thành TSCĐ</t>
  </si>
  <si>
    <t>II. KẾT QUẢ HOẠT ĐỘNG SẢN XUẤT KINH DOANH</t>
  </si>
  <si>
    <t>- Tài sản cố định hữu hình</t>
  </si>
  <si>
    <t>- Tài sản cố định vô hình</t>
  </si>
  <si>
    <t>- Tài sản cố định thuê tài chính</t>
  </si>
  <si>
    <t>- Đầu tư góp vốn vào đơn vị khác</t>
  </si>
  <si>
    <t>- Dự phòng đầu tư tài chính dài hạn</t>
  </si>
  <si>
    <t>IV. CÁC CHỈ TIÊU TÀI CHÍNH CƠ BẢN</t>
  </si>
  <si>
    <t>III. KẾT QUẢ THỰC HIỆN CHI TRẢ TIỀN LƯƠNG, THÙ LAO CỦA HĐQT, BKS</t>
  </si>
  <si>
    <t>Tiền lương</t>
  </si>
  <si>
    <t>Thù lao</t>
  </si>
  <si>
    <t>Ban kiểm soát</t>
  </si>
  <si>
    <t>Tổng cộng</t>
  </si>
  <si>
    <t>Chức danh</t>
  </si>
  <si>
    <t>MÃ SỐ</t>
  </si>
  <si>
    <t>Vốn lưu động bình quân</t>
  </si>
  <si>
    <t xml:space="preserve"> + Hệ số LNST/ Tổng tài sản (ROA)</t>
  </si>
  <si>
    <t xml:space="preserve"> + Hệ số LNST/ Vốn chủ sở hữu (ROE)</t>
  </si>
  <si>
    <t>01</t>
  </si>
  <si>
    <t>Doanh thu thuần về bán hàng và CCDV</t>
  </si>
  <si>
    <t>Lợi nhuận gộp về bán hàng và CCDV</t>
  </si>
  <si>
    <t>TẬP ĐOÀN CÔNG NGHIỆP</t>
  </si>
  <si>
    <t xml:space="preserve"> THAN - KHOÁNG SẢN VIỆT NAM</t>
  </si>
  <si>
    <t>CÔNG TY CP THAN CỌC SÁU - VINACOMIN</t>
  </si>
  <si>
    <t xml:space="preserve">Hội đồng quản trị và viên chức quản lý </t>
  </si>
  <si>
    <t>NĂM TRƯỚC</t>
  </si>
  <si>
    <t>NĂM NAY</t>
  </si>
  <si>
    <t>Đã được Công ty TNHH PKF Việt Nam kiểm toán</t>
  </si>
  <si>
    <t>Khả năng thanh toán nợ đến hạn</t>
  </si>
  <si>
    <t>Hệ số nợ phải trả/ vốn CSH</t>
  </si>
  <si>
    <t>- Dự phòng giảm giá chứng khoán KD</t>
  </si>
  <si>
    <t>- Chứng khoán kinh doanh</t>
  </si>
  <si>
    <t xml:space="preserve"> - Vốn góp của chủ sở hữu</t>
  </si>
  <si>
    <t xml:space="preserve"> - Quỹ đầu tư phát triển</t>
  </si>
  <si>
    <t xml:space="preserve"> - Lợi nhuận sau thuế chưa phân phối</t>
  </si>
  <si>
    <t>Bình quân</t>
  </si>
  <si>
    <t>Đầu năm</t>
  </si>
  <si>
    <t>Cuối năm</t>
  </si>
  <si>
    <t xml:space="preserve">                Nguyễn Thị Thu Hà                  Phạm Thanh Phương                 Nguyễn Văn Thuấn</t>
  </si>
  <si>
    <t>Vòng quay vốn lưu động (DDT/VLĐ)</t>
  </si>
  <si>
    <t>Thù lao HĐQT</t>
  </si>
  <si>
    <t>QUÝ I</t>
  </si>
  <si>
    <t>QUÝ II</t>
  </si>
  <si>
    <t>QUÝ III</t>
  </si>
  <si>
    <t>QUÝ IV</t>
  </si>
  <si>
    <t>Sếp Tài</t>
  </si>
  <si>
    <t>Tổng</t>
  </si>
  <si>
    <t>Lương VCQL</t>
  </si>
  <si>
    <t>Cả thư ký</t>
  </si>
  <si>
    <t>THư ký</t>
  </si>
  <si>
    <t>Tại ngày 31 tháng 12 năm 2020</t>
  </si>
  <si>
    <t>Ban KS</t>
  </si>
  <si>
    <t>Trong đó TBKS</t>
  </si>
  <si>
    <t>Số LĐTL cung cấp</t>
  </si>
  <si>
    <t>NGƯỜI LẬP BIỂU               KẾ TOÁN TRƯỞNG              GIÁM ĐỐC</t>
  </si>
  <si>
    <t>='80% CỦA KH</t>
  </si>
  <si>
    <t>Vốn CSH bình quân (Mã 400-BCĐ)</t>
  </si>
  <si>
    <t>Tổng Tài sản bình quân (Mã 270-BCĐ)</t>
  </si>
  <si>
    <t>Theo QĐ 1934/QĐ/TKV ngày 13/11/2020 của TKV về Quy trình lập BC tài chính</t>
  </si>
  <si>
    <t>Hàng tồn kho bình quân (Mã 141-BCĐ)</t>
  </si>
  <si>
    <t>= DT thuần (mã 10)/ hàng tồn kho BQ</t>
  </si>
  <si>
    <t>=Lợi nhuận sau thuế/Tổng tài sảnbq</t>
  </si>
  <si>
    <t>=Lợi nhuận sau thuế/vốn CSH bq</t>
  </si>
  <si>
    <t>Vòng quay hàng tồn kho (DTT/HTK)</t>
  </si>
  <si>
    <t>Quỹ khen thưởng phúc lợi</t>
  </si>
  <si>
    <t>Nếu năm nay tính theo 1934 thì tính lại đầu kỳ cho nhất quán để so sánh</t>
  </si>
  <si>
    <t xml:space="preserve"> Số Đại hội năm trước</t>
  </si>
  <si>
    <t>Cẩm Phả, ngày 20 tháng 3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</si>
</sst>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-* #,##0_-;\-* #,##0_-;_-* &quot;-&quot;_-;_-@_-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&quot;\&quot;#,##0;[Red]&quot;\&quot;\-#,##0"/>
    <numFmt numFmtId="173" formatCode="&quot;\&quot;#,##0.00;[Red]&quot;\&quot;\-#,##0.00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_)"/>
    <numFmt numFmtId="178" formatCode="#,##0\ &quot;$&quot;_);[Red]\(#,##0\ &quot;$&quot;\)"/>
    <numFmt numFmtId="179" formatCode="&quot;$&quot;###,0&quot;.&quot;00_);[Red]\(&quot;$&quot;###,0&quot;.&quot;00\)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#,##0.0_);\(#,##0.0\)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&quot;$&quot;\ * #,##0_ ;_ &quot;$&quot;\ * \-#,##0_ ;_ &quot;$&quot;\ * &quot;-&quot;??_ ;_ @_ "/>
    <numFmt numFmtId="189" formatCode="_ * #,##0.0_ ;_ * \-#,##0.0_ ;_ * &quot;-&quot;??_ ;_ @_ "/>
    <numFmt numFmtId="190" formatCode="_ * #,##0_ ;_ * \-#,##0_ ;_ * &quot;-&quot;??_ ;_ @_ "/>
    <numFmt numFmtId="191" formatCode="_(* #,##0.000_);_(* \(#,##0.000\);_(* &quot;-&quot;??_);_(@_)"/>
    <numFmt numFmtId="192" formatCode="_-* #,##0.0000\ _F_-;\-* #,##0.0000\ _F_-;_-* &quot;-&quot;??\ _F_-;_-@_-"/>
    <numFmt numFmtId="193" formatCode="_-&quot;ß&quot;* #,##0_-;\-&quot;ß&quot;* #,##0_-;_-&quot;ß&quot;* &quot;-&quot;_-;_-@_-"/>
    <numFmt numFmtId="194" formatCode="_-&quot;ß&quot;* #,##0.00_-;\-&quot;ß&quot;* #,##0.00_-;_-&quot;ß&quot;* &quot;-&quot;??_-;_-@_-"/>
    <numFmt numFmtId="195" formatCode="mmm\-yyyy"/>
    <numFmt numFmtId="196" formatCode="_(* #,##0.0000_);_(* \(#,##0.0000\);_(* &quot;-&quot;??_);_(@_)"/>
    <numFmt numFmtId="197" formatCode="_(* #,##0.00000_);_(* \(#,##0.00000\);_(* &quot;-&quot;??_);_(@_)"/>
    <numFmt numFmtId="198" formatCode="&quot;$&quot;* #,##0_);&quot;$&quot;* \(#,##0\)"/>
    <numFmt numFmtId="199" formatCode="&quot;$&quot;* #,##0.00_);&quot;$&quot;* \(#,##0.00\)"/>
    <numFmt numFmtId="200" formatCode="&quot;$&quot;* #,##0.00_)_%;&quot;$&quot;* \(#,##0.00\)_%"/>
    <numFmt numFmtId="201" formatCode="&quot;$&quot;* #,##0_)_%;&quot;$&quot;* \(#,##0\)_%"/>
    <numFmt numFmtId="202" formatCode="#,##0_)_%;\(#,##0\)_%"/>
    <numFmt numFmtId="203" formatCode="#,##0.00_)_%;\(#,##0.00\)_%"/>
    <numFmt numFmtId="204" formatCode="_._.* #,##0.0_)_%;_._.* \(#,##0.0\)_%;_._.* \ .0_)_%"/>
    <numFmt numFmtId="205" formatCode="_._.* #,##0.000_)_%;_._.* \(#,##0.000\)_%;_._.* \ .000_)_%"/>
    <numFmt numFmtId="206" formatCode="###,###,##0.000"/>
    <numFmt numFmtId="207" formatCode="#.##0_);\(#.##0\)"/>
    <numFmt numFmtId="208" formatCode="_(* #.##0._);_(* \(#.##0.\);_(* &quot;-&quot;??_);_(@_)"/>
    <numFmt numFmtId="209" formatCode="_(* #.##._);_(* \(#.##.\);_(* &quot;-&quot;??_);_(@_ⴆ"/>
    <numFmt numFmtId="210" formatCode="_(* #.#._);_(* \(#.#.\);_(* &quot;-&quot;??_);_(@_ⴆ"/>
    <numFmt numFmtId="211" formatCode="#,##0_)_%;\(#,##0\)_%;"/>
    <numFmt numFmtId="212" formatCode="&quot;$&quot;* #,##0_)_%;&quot;$&quot;* \(#,##0\)_%;&quot;$&quot;* &quot;-&quot;??_)_%;@_)_%"/>
    <numFmt numFmtId="213" formatCode="0_)%;\(0\)%"/>
    <numFmt numFmtId="214" formatCode="* #,##0_);* \(#,##0\);&quot;-&quot;??_);@"/>
    <numFmt numFmtId="215" formatCode="* \(#,##0\);* #,##0_);&quot;-&quot;??_);@"/>
    <numFmt numFmtId="216" formatCode="#,##0.0_)_%;\(#,##0.0\)_%;\ \ .0_)_%"/>
    <numFmt numFmtId="217" formatCode="&quot;$&quot;#,##0;[Red]\-&quot;$&quot;#,##0"/>
    <numFmt numFmtId="218" formatCode="0.000_)"/>
    <numFmt numFmtId="219" formatCode=";;"/>
    <numFmt numFmtId="220" formatCode="_-* #,##0&quot; F&quot;_-;\-* #,##0&quot; F&quot;_-;_-* &quot;-&quot;&quot; F&quot;_-;_-@_-"/>
    <numFmt numFmtId="221" formatCode="_-* #,##0_ _F_-;\-* #,##0_ _F_-;_-* &quot;-&quot;_ _F_-;_-@_-"/>
    <numFmt numFmtId="222" formatCode="_-* #,##0.00&quot; F&quot;_-;\-* #,##0.00&quot; F&quot;_-;_-* &quot;-&quot;??&quot; F&quot;_-;_-@_-"/>
    <numFmt numFmtId="223" formatCode="_-* #,##0.00_ _F_-;\-* #,##0.00_ _F_-;_-* &quot;-&quot;??_ _F_-;_-@_-"/>
    <numFmt numFmtId="224" formatCode="#,##0;[Red]#,##0"/>
    <numFmt numFmtId="225" formatCode="#,##0.000;[Red]#,##0.000"/>
    <numFmt numFmtId="226" formatCode="#,##0.00;[Red]#,##0.00"/>
  </numFmts>
  <fonts count="75">
    <font>
      <sz val="12"/>
      <name val=".VnTime"/>
    </font>
    <font>
      <sz val="12"/>
      <name val=".VnTime"/>
      <family val="2"/>
    </font>
    <font>
      <sz val="10"/>
      <color indexed="8"/>
      <name val="Arial"/>
      <family val="2"/>
      <charset val="163"/>
    </font>
    <font>
      <sz val="10"/>
      <name val="Arial"/>
      <family val="2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  <charset val="129"/>
    </font>
    <font>
      <sz val="10"/>
      <color indexed="8"/>
      <name val="MS Sans Serif"/>
    </font>
    <font>
      <sz val="11"/>
      <name val="–¾’©"/>
      <family val="1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¹UAAA¼"/>
      <family val="3"/>
      <charset val="129"/>
    </font>
    <font>
      <sz val="8"/>
      <name val="Times New Roman"/>
      <family val="1"/>
      <charset val="163"/>
    </font>
    <font>
      <sz val="12"/>
      <name val="µ¸¿òÃ¼"/>
      <family val="3"/>
      <charset val="129"/>
    </font>
    <font>
      <sz val="12"/>
      <name val="Tms Rmn"/>
    </font>
    <font>
      <sz val="11"/>
      <name val="µ¸¿ò"/>
    </font>
    <font>
      <sz val="10"/>
      <name val="MS Sans Serif"/>
    </font>
    <font>
      <b/>
      <sz val="10"/>
      <name val="Helv"/>
      <family val="2"/>
    </font>
    <font>
      <b/>
      <sz val="10"/>
      <name val="Arial"/>
      <family val="2"/>
    </font>
    <font>
      <sz val="10"/>
      <name val="Arial"/>
      <family val="2"/>
      <charset val="163"/>
    </font>
    <font>
      <sz val="11"/>
      <name val="Tms Rmn"/>
    </font>
    <font>
      <sz val="11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sz val="10"/>
      <name val="MS Serif"/>
    </font>
    <font>
      <sz val="10"/>
      <name val="Times New Roman"/>
      <family val="1"/>
    </font>
    <font>
      <i/>
      <sz val="10"/>
      <name val="Times New Roman"/>
      <family val="1"/>
      <charset val="163"/>
    </font>
    <font>
      <sz val="10"/>
      <color indexed="16"/>
      <name val="MS Serif"/>
    </font>
    <font>
      <sz val="8"/>
      <name val="Arial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MS Sans Serif"/>
    </font>
    <font>
      <b/>
      <sz val="14"/>
      <name val=".VnTimeH"/>
      <family val="2"/>
    </font>
    <font>
      <sz val="12"/>
      <name val="VnTime(Ds)"/>
      <family val="1"/>
    </font>
    <font>
      <sz val="10"/>
      <name val="MS Sans Serif"/>
      <family val="2"/>
    </font>
    <font>
      <sz val="10"/>
      <name val="Geneva"/>
      <family val="2"/>
    </font>
    <font>
      <b/>
      <sz val="11"/>
      <name val="Helv"/>
      <family val="2"/>
    </font>
    <font>
      <sz val="12"/>
      <name val="Arial"/>
      <family val="2"/>
    </font>
    <font>
      <b/>
      <i/>
      <sz val="16"/>
      <name val="Helv"/>
    </font>
    <font>
      <sz val="13"/>
      <name val=".vntime"/>
      <family val="2"/>
    </font>
    <font>
      <sz val="8"/>
      <name val="Wingdings"/>
      <charset val="2"/>
    </font>
    <font>
      <sz val="8"/>
      <name val="Helv"/>
    </font>
    <font>
      <sz val="8"/>
      <name val="MS Sans Serif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sz val="14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4">
    <xf numFmtId="0" fontId="0" fillId="0" borderId="0"/>
    <xf numFmtId="0" fontId="1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  <xf numFmtId="0" fontId="9" fillId="0" borderId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185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0"/>
    <xf numFmtId="219" fontId="21" fillId="0" borderId="0" applyFill="0" applyBorder="0" applyAlignment="0"/>
    <xf numFmtId="0" fontId="22" fillId="0" borderId="0"/>
    <xf numFmtId="0" fontId="23" fillId="0" borderId="0" applyFill="0" applyBorder="0" applyProtection="0">
      <alignment horizontal="center"/>
      <protection locked="0"/>
    </xf>
    <xf numFmtId="0" fontId="24" fillId="0" borderId="0" applyFill="0" applyBorder="0" applyProtection="0">
      <alignment horizontal="center"/>
    </xf>
    <xf numFmtId="0" fontId="24" fillId="0" borderId="1">
      <alignment horizontal="center"/>
    </xf>
    <xf numFmtId="166" fontId="1" fillId="0" borderId="0" applyFont="0" applyFill="0" applyBorder="0" applyAlignment="0" applyProtection="0"/>
    <xf numFmtId="218" fontId="25" fillId="0" borderId="0"/>
    <xf numFmtId="218" fontId="25" fillId="0" borderId="0"/>
    <xf numFmtId="218" fontId="25" fillId="0" borderId="0"/>
    <xf numFmtId="218" fontId="25" fillId="0" borderId="0"/>
    <xf numFmtId="218" fontId="25" fillId="0" borderId="0"/>
    <xf numFmtId="218" fontId="25" fillId="0" borderId="0"/>
    <xf numFmtId="218" fontId="25" fillId="0" borderId="0"/>
    <xf numFmtId="218" fontId="25" fillId="0" borderId="0"/>
    <xf numFmtId="211" fontId="24" fillId="0" borderId="0" applyFont="0" applyFill="0" applyBorder="0" applyAlignment="0" applyProtection="0"/>
    <xf numFmtId="204" fontId="26" fillId="0" borderId="0" applyFont="0" applyFill="0" applyBorder="0" applyAlignment="0" applyProtection="0"/>
    <xf numFmtId="216" fontId="27" fillId="0" borderId="0" applyFont="0" applyFill="0" applyBorder="0" applyAlignment="0" applyProtection="0"/>
    <xf numFmtId="206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07" fontId="24" fillId="0" borderId="0" applyFont="0" applyFill="0" applyBorder="0" applyAlignment="0" applyProtection="0"/>
    <xf numFmtId="205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8" fillId="0" borderId="0" applyFill="0" applyBorder="0" applyAlignment="0" applyProtection="0">
      <protection locked="0"/>
    </xf>
    <xf numFmtId="0" fontId="29" fillId="0" borderId="0" applyNumberFormat="0" applyAlignment="0">
      <alignment horizontal="left"/>
    </xf>
    <xf numFmtId="169" fontId="24" fillId="0" borderId="0" applyFill="0" applyBorder="0" applyProtection="0"/>
    <xf numFmtId="170" fontId="24" fillId="0" borderId="0" applyFont="0" applyFill="0" applyBorder="0" applyAlignment="0" applyProtection="0"/>
    <xf numFmtId="215" fontId="30" fillId="0" borderId="0" applyFill="0" applyBorder="0" applyProtection="0"/>
    <xf numFmtId="215" fontId="30" fillId="0" borderId="2" applyFill="0" applyProtection="0"/>
    <xf numFmtId="215" fontId="30" fillId="0" borderId="3" applyFill="0" applyProtection="0"/>
    <xf numFmtId="186" fontId="24" fillId="0" borderId="0" applyFill="0" applyBorder="0" applyProtection="0"/>
    <xf numFmtId="21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4" fontId="30" fillId="0" borderId="0" applyFill="0" applyBorder="0" applyProtection="0"/>
    <xf numFmtId="214" fontId="30" fillId="0" borderId="2" applyFill="0" applyProtection="0"/>
    <xf numFmtId="214" fontId="30" fillId="0" borderId="3" applyFill="0" applyProtection="0"/>
    <xf numFmtId="185" fontId="24" fillId="0" borderId="0" applyFill="0" applyBorder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1" fillId="0" borderId="0">
      <alignment vertical="center"/>
    </xf>
    <xf numFmtId="0" fontId="32" fillId="0" borderId="0" applyNumberFormat="0" applyAlignment="0">
      <alignment horizontal="left"/>
    </xf>
    <xf numFmtId="2" fontId="3" fillId="0" borderId="0" applyFont="0" applyFill="0" applyBorder="0" applyAlignment="0" applyProtection="0"/>
    <xf numFmtId="38" fontId="33" fillId="2" borderId="0" applyNumberFormat="0" applyBorder="0" applyAlignment="0" applyProtection="0"/>
    <xf numFmtId="0" fontId="34" fillId="3" borderId="0"/>
    <xf numFmtId="0" fontId="35" fillId="0" borderId="0">
      <alignment horizontal="left"/>
    </xf>
    <xf numFmtId="0" fontId="36" fillId="0" borderId="4" applyNumberFormat="0" applyAlignment="0" applyProtection="0">
      <alignment horizontal="left" vertical="center"/>
    </xf>
    <xf numFmtId="0" fontId="36" fillId="0" borderId="5">
      <alignment horizontal="left" vertical="center"/>
    </xf>
    <xf numFmtId="14" fontId="23" fillId="4" borderId="6">
      <alignment horizontal="center" vertical="center" wrapText="1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Fill="0" applyAlignment="0" applyProtection="0">
      <protection locked="0"/>
    </xf>
    <xf numFmtId="0" fontId="38" fillId="0" borderId="7" applyFill="0" applyAlignment="0" applyProtection="0">
      <protection locked="0"/>
    </xf>
    <xf numFmtId="0" fontId="39" fillId="0" borderId="6">
      <alignment horizontal="center"/>
    </xf>
    <xf numFmtId="0" fontId="39" fillId="0" borderId="0">
      <alignment horizontal="center"/>
    </xf>
    <xf numFmtId="49" fontId="40" fillId="0" borderId="8">
      <alignment vertical="center"/>
    </xf>
    <xf numFmtId="10" fontId="33" fillId="5" borderId="8" applyNumberFormat="0" applyBorder="0" applyAlignment="0" applyProtection="0"/>
    <xf numFmtId="3" fontId="41" fillId="0" borderId="0"/>
    <xf numFmtId="0" fontId="42" fillId="0" borderId="0"/>
    <xf numFmtId="0" fontId="30" fillId="0" borderId="0" applyNumberFormat="0" applyFont="0" applyFill="0" applyBorder="0" applyProtection="0">
      <alignment horizontal="left" vertical="center"/>
    </xf>
    <xf numFmtId="0" fontId="24" fillId="0" borderId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1" fontId="43" fillId="0" borderId="0" applyFont="0" applyFill="0" applyBorder="0" applyAlignment="0" applyProtection="0"/>
    <xf numFmtId="223" fontId="43" fillId="0" borderId="0" applyFont="0" applyFill="0" applyBorder="0" applyAlignment="0" applyProtection="0"/>
    <xf numFmtId="0" fontId="44" fillId="0" borderId="6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220" fontId="43" fillId="0" borderId="0" applyFont="0" applyFill="0" applyBorder="0" applyAlignment="0" applyProtection="0"/>
    <xf numFmtId="222" fontId="43" fillId="0" borderId="0" applyFont="0" applyFill="0" applyBorder="0" applyAlignment="0" applyProtection="0"/>
    <xf numFmtId="0" fontId="45" fillId="0" borderId="0" applyNumberFormat="0" applyFont="0" applyFill="0" applyAlignment="0"/>
    <xf numFmtId="177" fontId="46" fillId="0" borderId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14" fontId="17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21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48" fillId="6" borderId="0" applyNumberFormat="0" applyFont="0" applyBorder="0" applyAlignment="0">
      <alignment horizontal="center"/>
    </xf>
    <xf numFmtId="14" fontId="49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48" fillId="1" borderId="5" applyNumberFormat="0" applyFont="0" applyAlignment="0">
      <alignment horizontal="center"/>
    </xf>
    <xf numFmtId="0" fontId="50" fillId="0" borderId="0" applyNumberFormat="0" applyFill="0" applyBorder="0" applyAlignment="0">
      <alignment horizontal="center"/>
    </xf>
    <xf numFmtId="0" fontId="3" fillId="0" borderId="0"/>
    <xf numFmtId="0" fontId="2" fillId="0" borderId="0">
      <alignment vertical="top"/>
    </xf>
    <xf numFmtId="0" fontId="24" fillId="0" borderId="0" applyFill="0" applyBorder="0" applyAlignment="0" applyProtection="0"/>
    <xf numFmtId="40" fontId="51" fillId="0" borderId="0" applyBorder="0">
      <alignment horizontal="right"/>
    </xf>
    <xf numFmtId="182" fontId="47" fillId="0" borderId="9">
      <alignment horizontal="right" vertical="center"/>
    </xf>
    <xf numFmtId="0" fontId="52" fillId="0" borderId="0">
      <alignment horizontal="center" vertical="top"/>
    </xf>
    <xf numFmtId="0" fontId="3" fillId="0" borderId="10" applyNumberFormat="0" applyFont="0" applyFill="0" applyAlignment="0" applyProtection="0"/>
    <xf numFmtId="183" fontId="47" fillId="0" borderId="9">
      <alignment horizontal="center"/>
    </xf>
    <xf numFmtId="0" fontId="47" fillId="0" borderId="0" applyNumberFormat="0" applyFill="0" applyBorder="0" applyAlignment="0" applyProtection="0"/>
    <xf numFmtId="180" fontId="47" fillId="0" borderId="0"/>
    <xf numFmtId="181" fontId="47" fillId="0" borderId="8"/>
    <xf numFmtId="0" fontId="43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1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3" fontId="2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8" fillId="0" borderId="0">
      <alignment vertical="center"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Border="0" applyAlignment="0" applyProtection="0"/>
    <xf numFmtId="0" fontId="56" fillId="0" borderId="0"/>
    <xf numFmtId="168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7" fillId="0" borderId="0"/>
    <xf numFmtId="0" fontId="45" fillId="0" borderId="0"/>
    <xf numFmtId="16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217" fontId="24" fillId="0" borderId="0" applyFont="0" applyFill="0" applyBorder="0" applyAlignment="0" applyProtection="0"/>
    <xf numFmtId="176" fontId="27" fillId="0" borderId="0" applyFont="0" applyFill="0" applyBorder="0" applyAlignment="0" applyProtection="0"/>
  </cellStyleXfs>
  <cellXfs count="140">
    <xf numFmtId="0" fontId="0" fillId="0" borderId="0" xfId="0"/>
    <xf numFmtId="0" fontId="59" fillId="0" borderId="13" xfId="0" applyFont="1" applyBorder="1" applyAlignment="1">
      <alignment horizontal="center"/>
    </xf>
    <xf numFmtId="3" fontId="60" fillId="0" borderId="11" xfId="0" applyNumberFormat="1" applyFont="1" applyBorder="1" applyAlignment="1">
      <alignment shrinkToFit="1"/>
    </xf>
    <xf numFmtId="3" fontId="58" fillId="0" borderId="13" xfId="0" applyNumberFormat="1" applyFont="1" applyBorder="1" applyAlignment="1">
      <alignment shrinkToFit="1"/>
    </xf>
    <xf numFmtId="3" fontId="60" fillId="0" borderId="13" xfId="0" applyNumberFormat="1" applyFont="1" applyBorder="1" applyAlignment="1">
      <alignment shrinkToFit="1"/>
    </xf>
    <xf numFmtId="3" fontId="60" fillId="0" borderId="36" xfId="0" applyNumberFormat="1" applyFont="1" applyBorder="1" applyAlignment="1">
      <alignment shrinkToFit="1"/>
    </xf>
    <xf numFmtId="38" fontId="58" fillId="0" borderId="19" xfId="0" applyNumberFormat="1" applyFont="1" applyBorder="1" applyAlignment="1">
      <alignment shrinkToFit="1"/>
    </xf>
    <xf numFmtId="3" fontId="58" fillId="0" borderId="15" xfId="0" applyNumberFormat="1" applyFont="1" applyBorder="1" applyAlignment="1">
      <alignment shrinkToFit="1"/>
    </xf>
    <xf numFmtId="0" fontId="58" fillId="0" borderId="0" xfId="0" applyFont="1" applyFill="1"/>
    <xf numFmtId="37" fontId="26" fillId="0" borderId="0" xfId="0" applyNumberFormat="1" applyFont="1" applyFill="1" applyBorder="1"/>
    <xf numFmtId="3" fontId="58" fillId="0" borderId="0" xfId="39" applyNumberFormat="1" applyFont="1" applyFill="1"/>
    <xf numFmtId="37" fontId="26" fillId="0" borderId="0" xfId="0" quotePrefix="1" applyNumberFormat="1" applyFont="1" applyFill="1" applyBorder="1" applyAlignment="1">
      <alignment horizontal="left"/>
    </xf>
    <xf numFmtId="37" fontId="26" fillId="0" borderId="0" xfId="0" applyNumberFormat="1" applyFont="1" applyFill="1" applyBorder="1" applyAlignment="1">
      <alignment horizontal="left"/>
    </xf>
    <xf numFmtId="167" fontId="26" fillId="0" borderId="0" xfId="39" applyNumberFormat="1" applyFont="1" applyFill="1" applyBorder="1"/>
    <xf numFmtId="167" fontId="30" fillId="0" borderId="0" xfId="39" applyNumberFormat="1" applyFont="1" applyFill="1" applyBorder="1"/>
    <xf numFmtId="37" fontId="62" fillId="0" borderId="0" xfId="0" applyNumberFormat="1" applyFont="1" applyFill="1" applyAlignment="1"/>
    <xf numFmtId="37" fontId="63" fillId="0" borderId="0" xfId="0" applyNumberFormat="1" applyFont="1" applyFill="1" applyBorder="1" applyAlignment="1"/>
    <xf numFmtId="3" fontId="60" fillId="0" borderId="10" xfId="0" applyNumberFormat="1" applyFont="1" applyBorder="1" applyAlignment="1">
      <alignment shrinkToFit="1"/>
    </xf>
    <xf numFmtId="3" fontId="60" fillId="0" borderId="12" xfId="0" applyNumberFormat="1" applyFont="1" applyBorder="1" applyAlignment="1">
      <alignment shrinkToFit="1"/>
    </xf>
    <xf numFmtId="3" fontId="58" fillId="0" borderId="14" xfId="0" applyNumberFormat="1" applyFont="1" applyBorder="1" applyAlignment="1">
      <alignment shrinkToFit="1"/>
    </xf>
    <xf numFmtId="3" fontId="60" fillId="0" borderId="14" xfId="0" applyNumberFormat="1" applyFont="1" applyBorder="1" applyAlignment="1">
      <alignment shrinkToFit="1"/>
    </xf>
    <xf numFmtId="3" fontId="61" fillId="0" borderId="14" xfId="0" applyNumberFormat="1" applyFont="1" applyBorder="1" applyAlignment="1">
      <alignment shrinkToFit="1"/>
    </xf>
    <xf numFmtId="3" fontId="61" fillId="0" borderId="16" xfId="0" applyNumberFormat="1" applyFont="1" applyBorder="1" applyAlignment="1">
      <alignment shrinkToFit="1"/>
    </xf>
    <xf numFmtId="3" fontId="60" fillId="0" borderId="42" xfId="0" applyNumberFormat="1" applyFont="1" applyBorder="1" applyAlignment="1">
      <alignment shrinkToFit="1"/>
    </xf>
    <xf numFmtId="38" fontId="58" fillId="0" borderId="20" xfId="0" applyNumberFormat="1" applyFont="1" applyBorder="1" applyAlignment="1">
      <alignment shrinkToFit="1"/>
    </xf>
    <xf numFmtId="3" fontId="58" fillId="0" borderId="16" xfId="0" applyNumberFormat="1" applyFont="1" applyBorder="1" applyAlignment="1">
      <alignment shrinkToFit="1"/>
    </xf>
    <xf numFmtId="0" fontId="58" fillId="0" borderId="0" xfId="0" applyFont="1"/>
    <xf numFmtId="0" fontId="61" fillId="0" borderId="0" xfId="0" applyFont="1" applyAlignment="1">
      <alignment horizontal="center"/>
    </xf>
    <xf numFmtId="0" fontId="60" fillId="0" borderId="0" xfId="0" applyFont="1"/>
    <xf numFmtId="0" fontId="60" fillId="0" borderId="21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39" xfId="0" applyFont="1" applyBorder="1" applyAlignment="1"/>
    <xf numFmtId="0" fontId="60" fillId="0" borderId="35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17" xfId="0" applyFont="1" applyBorder="1"/>
    <xf numFmtId="0" fontId="60" fillId="0" borderId="27" xfId="0" applyFont="1" applyBorder="1" applyAlignment="1">
      <alignment horizontal="center"/>
    </xf>
    <xf numFmtId="3" fontId="60" fillId="0" borderId="0" xfId="0" applyNumberFormat="1" applyFont="1"/>
    <xf numFmtId="0" fontId="58" fillId="0" borderId="23" xfId="0" applyFont="1" applyBorder="1" applyAlignment="1">
      <alignment horizontal="center"/>
    </xf>
    <xf numFmtId="0" fontId="58" fillId="0" borderId="13" xfId="0" applyFont="1" applyBorder="1"/>
    <xf numFmtId="0" fontId="58" fillId="0" borderId="28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13" xfId="0" quotePrefix="1" applyFont="1" applyBorder="1"/>
    <xf numFmtId="0" fontId="61" fillId="0" borderId="28" xfId="0" applyFont="1" applyBorder="1" applyAlignment="1">
      <alignment horizontal="center"/>
    </xf>
    <xf numFmtId="0" fontId="61" fillId="0" borderId="0" xfId="0" applyFont="1"/>
    <xf numFmtId="0" fontId="60" fillId="0" borderId="23" xfId="0" applyFont="1" applyBorder="1" applyAlignment="1">
      <alignment horizontal="center"/>
    </xf>
    <xf numFmtId="0" fontId="60" fillId="0" borderId="13" xfId="0" applyFont="1" applyBorder="1"/>
    <xf numFmtId="0" fontId="60" fillId="0" borderId="28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41" xfId="0" applyFont="1" applyBorder="1"/>
    <xf numFmtId="0" fontId="58" fillId="0" borderId="29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0" fillId="0" borderId="41" xfId="0" applyFont="1" applyBorder="1"/>
    <xf numFmtId="0" fontId="60" fillId="0" borderId="29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1" fillId="0" borderId="15" xfId="0" applyFont="1" applyBorder="1"/>
    <xf numFmtId="0" fontId="61" fillId="0" borderId="30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0" fillId="0" borderId="32" xfId="0" applyFont="1" applyBorder="1"/>
    <xf numFmtId="0" fontId="60" fillId="0" borderId="10" xfId="0" applyFont="1" applyBorder="1" applyAlignment="1">
      <alignment horizontal="center"/>
    </xf>
    <xf numFmtId="0" fontId="60" fillId="0" borderId="10" xfId="0" applyFont="1" applyBorder="1"/>
    <xf numFmtId="0" fontId="62" fillId="0" borderId="37" xfId="0" applyFont="1" applyBorder="1"/>
    <xf numFmtId="0" fontId="62" fillId="0" borderId="0" xfId="0" applyFont="1" applyBorder="1"/>
    <xf numFmtId="0" fontId="62" fillId="0" borderId="21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62" fillId="0" borderId="35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/>
    <xf numFmtId="0" fontId="58" fillId="0" borderId="33" xfId="0" applyFont="1" applyBorder="1" applyAlignment="1">
      <alignment horizontal="center"/>
    </xf>
    <xf numFmtId="0" fontId="58" fillId="0" borderId="0" xfId="0" applyFont="1" applyBorder="1"/>
    <xf numFmtId="167" fontId="60" fillId="0" borderId="38" xfId="39" applyNumberFormat="1" applyFont="1" applyBorder="1" applyAlignment="1">
      <alignment horizontal="center"/>
    </xf>
    <xf numFmtId="167" fontId="60" fillId="0" borderId="0" xfId="39" applyNumberFormat="1" applyFont="1" applyBorder="1" applyAlignment="1"/>
    <xf numFmtId="0" fontId="58" fillId="0" borderId="26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60" fillId="0" borderId="25" xfId="0" applyFont="1" applyBorder="1"/>
    <xf numFmtId="0" fontId="60" fillId="0" borderId="31" xfId="0" applyFont="1" applyBorder="1" applyAlignment="1">
      <alignment horizontal="center"/>
    </xf>
    <xf numFmtId="167" fontId="60" fillId="0" borderId="32" xfId="39" applyNumberFormat="1" applyFont="1" applyBorder="1" applyAlignment="1"/>
    <xf numFmtId="167" fontId="60" fillId="0" borderId="40" xfId="39" applyNumberFormat="1" applyFont="1" applyBorder="1" applyAlignment="1"/>
    <xf numFmtId="0" fontId="62" fillId="0" borderId="0" xfId="0" applyFont="1"/>
    <xf numFmtId="0" fontId="62" fillId="0" borderId="0" xfId="0" applyFont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7" xfId="0" applyFont="1" applyBorder="1"/>
    <xf numFmtId="2" fontId="58" fillId="0" borderId="0" xfId="0" applyNumberFormat="1" applyFont="1"/>
    <xf numFmtId="224" fontId="58" fillId="0" borderId="0" xfId="0" applyNumberFormat="1" applyFont="1"/>
    <xf numFmtId="0" fontId="59" fillId="0" borderId="0" xfId="0" applyFont="1"/>
    <xf numFmtId="3" fontId="58" fillId="0" borderId="11" xfId="0" applyNumberFormat="1" applyFont="1" applyBorder="1" applyAlignment="1">
      <alignment shrinkToFit="1"/>
    </xf>
    <xf numFmtId="3" fontId="58" fillId="0" borderId="12" xfId="0" applyNumberFormat="1" applyFont="1" applyBorder="1" applyAlignment="1">
      <alignment shrinkToFit="1"/>
    </xf>
    <xf numFmtId="0" fontId="60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61" fillId="0" borderId="13" xfId="0" applyFont="1" applyBorder="1"/>
    <xf numFmtId="0" fontId="65" fillId="0" borderId="13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9" xfId="0" applyFont="1" applyBorder="1"/>
    <xf numFmtId="0" fontId="65" fillId="0" borderId="19" xfId="0" applyFont="1" applyBorder="1" applyAlignment="1">
      <alignment horizontal="center"/>
    </xf>
    <xf numFmtId="0" fontId="61" fillId="0" borderId="0" xfId="0" applyFont="1" applyAlignment="1"/>
    <xf numFmtId="2" fontId="59" fillId="0" borderId="13" xfId="0" applyNumberFormat="1" applyFont="1" applyBorder="1" applyAlignment="1">
      <alignment horizontal="center"/>
    </xf>
    <xf numFmtId="225" fontId="65" fillId="0" borderId="19" xfId="121" applyNumberFormat="1" applyFont="1" applyBorder="1" applyAlignment="1">
      <alignment horizontal="center"/>
    </xf>
    <xf numFmtId="0" fontId="67" fillId="0" borderId="0" xfId="0" applyFont="1"/>
    <xf numFmtId="0" fontId="67" fillId="0" borderId="0" xfId="0" applyFont="1" applyAlignment="1"/>
    <xf numFmtId="224" fontId="67" fillId="0" borderId="0" xfId="0" applyNumberFormat="1" applyFont="1" applyAlignment="1"/>
    <xf numFmtId="0" fontId="67" fillId="0" borderId="0" xfId="0" applyFont="1" applyAlignment="1">
      <alignment horizontal="center"/>
    </xf>
    <xf numFmtId="226" fontId="65" fillId="0" borderId="13" xfId="121" applyNumberFormat="1" applyFont="1" applyBorder="1" applyAlignment="1">
      <alignment horizontal="center"/>
    </xf>
    <xf numFmtId="224" fontId="68" fillId="0" borderId="0" xfId="0" applyNumberFormat="1" applyFont="1" applyAlignment="1"/>
    <xf numFmtId="167" fontId="60" fillId="0" borderId="0" xfId="39" applyNumberFormat="1" applyFont="1"/>
    <xf numFmtId="0" fontId="60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 applyAlignment="1">
      <alignment horizontal="center"/>
    </xf>
    <xf numFmtId="167" fontId="58" fillId="0" borderId="0" xfId="39" applyNumberFormat="1" applyFont="1"/>
    <xf numFmtId="0" fontId="58" fillId="0" borderId="43" xfId="0" applyFont="1" applyBorder="1"/>
    <xf numFmtId="0" fontId="58" fillId="0" borderId="44" xfId="0" applyFont="1" applyBorder="1"/>
    <xf numFmtId="0" fontId="58" fillId="0" borderId="45" xfId="0" applyFont="1" applyBorder="1" applyAlignment="1">
      <alignment horizontal="center"/>
    </xf>
    <xf numFmtId="167" fontId="58" fillId="0" borderId="0" xfId="0" applyNumberFormat="1" applyFont="1"/>
    <xf numFmtId="0" fontId="59" fillId="0" borderId="0" xfId="0" applyFont="1" applyAlignment="1">
      <alignment horizontal="center"/>
    </xf>
    <xf numFmtId="0" fontId="62" fillId="0" borderId="0" xfId="0" quotePrefix="1" applyFont="1" applyBorder="1"/>
    <xf numFmtId="0" fontId="65" fillId="0" borderId="0" xfId="0" applyFont="1" applyAlignment="1"/>
    <xf numFmtId="0" fontId="72" fillId="0" borderId="12" xfId="0" applyFont="1" applyBorder="1" applyAlignment="1">
      <alignment horizontal="center"/>
    </xf>
    <xf numFmtId="2" fontId="72" fillId="0" borderId="14" xfId="0" applyNumberFormat="1" applyFont="1" applyBorder="1" applyAlignment="1">
      <alignment horizontal="center"/>
    </xf>
    <xf numFmtId="2" fontId="73" fillId="0" borderId="14" xfId="0" applyNumberFormat="1" applyFont="1" applyBorder="1" applyAlignment="1">
      <alignment horizontal="center"/>
    </xf>
    <xf numFmtId="225" fontId="73" fillId="0" borderId="20" xfId="121" applyNumberFormat="1" applyFont="1" applyBorder="1" applyAlignment="1">
      <alignment horizontal="center"/>
    </xf>
    <xf numFmtId="0" fontId="58" fillId="0" borderId="0" xfId="0" quotePrefix="1" applyFont="1"/>
    <xf numFmtId="0" fontId="67" fillId="0" borderId="0" xfId="0" quotePrefix="1" applyFont="1"/>
    <xf numFmtId="0" fontId="74" fillId="0" borderId="0" xfId="0" applyFont="1"/>
    <xf numFmtId="0" fontId="58" fillId="0" borderId="0" xfId="0" applyFont="1" applyAlignment="1">
      <alignment horizontal="center"/>
    </xf>
    <xf numFmtId="0" fontId="62" fillId="0" borderId="0" xfId="0" applyFont="1" applyAlignment="1"/>
    <xf numFmtId="0" fontId="60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224" fontId="67" fillId="0" borderId="0" xfId="0" applyNumberFormat="1" applyFont="1" applyAlignment="1">
      <alignment horizontal="center"/>
    </xf>
    <xf numFmtId="0" fontId="64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37" fontId="59" fillId="0" borderId="0" xfId="0" applyNumberFormat="1" applyFont="1" applyFill="1" applyAlignment="1">
      <alignment horizontal="center"/>
    </xf>
    <xf numFmtId="37" fontId="59" fillId="0" borderId="0" xfId="0" applyNumberFormat="1" applyFont="1" applyFill="1" applyBorder="1" applyAlignment="1">
      <alignment horizontal="center"/>
    </xf>
    <xf numFmtId="37" fontId="60" fillId="0" borderId="0" xfId="0" quotePrefix="1" applyNumberFormat="1" applyFont="1" applyFill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62" fillId="0" borderId="39" xfId="0" applyFont="1" applyBorder="1" applyAlignment="1">
      <alignment horizontal="center"/>
    </xf>
    <xf numFmtId="0" fontId="66" fillId="0" borderId="0" xfId="0" applyFont="1" applyAlignment="1">
      <alignment horizontal="center"/>
    </xf>
  </cellXfs>
  <cellStyles count="184">
    <cellStyle name="          _x000d__x000a_shell=progman.exe_x000d__x000a_m" xfId="1"/>
    <cellStyle name="??" xfId="2"/>
    <cellStyle name="?? [0.00]_PRODUCT DETAIL Q1" xfId="3"/>
    <cellStyle name="?? [0]" xfId="4"/>
    <cellStyle name="?_x001d_??%U©÷u&amp;H©÷9_x0008_?_x0009_s_x000a__x0007__x0001__x0001_" xfId="5"/>
    <cellStyle name="???? [0.00]_PRODUCT DETAIL Q1" xfId="6"/>
    <cellStyle name="????_PRODUCT DETAIL Q1" xfId="7"/>
    <cellStyle name="???[0]_?? DI" xfId="8"/>
    <cellStyle name="???_?? DI" xfId="9"/>
    <cellStyle name="??[0]_MATL COST ANALYSIS" xfId="10"/>
    <cellStyle name="??_(????)??????" xfId="11"/>
    <cellStyle name="??A? [0]_ÿÿÿÿÿÿ_1_¢¬???¢â? " xfId="12"/>
    <cellStyle name="??A?_ÿÿÿÿÿÿ_1_¢¬???¢â? " xfId="13"/>
    <cellStyle name="?¡±¢¥?_?¨ù??¢´¢¥_¢¬???¢â? " xfId="14"/>
    <cellStyle name="?ðÇ%U?&amp;H?_x0008_?s_x000a__x0007__x0001__x0001_" xfId="15"/>
    <cellStyle name="_TMTC nam 2009" xfId="16"/>
    <cellStyle name="•W_’·Šú‰p•¶" xfId="17"/>
    <cellStyle name="1" xfId="18"/>
    <cellStyle name="2" xfId="19"/>
    <cellStyle name="3" xfId="20"/>
    <cellStyle name="4" xfId="21"/>
    <cellStyle name="6" xfId="22"/>
    <cellStyle name="AeE­ [0]_INQUIRY ¿µ¾÷AßAø " xfId="23"/>
    <cellStyle name="AeE­_INQUIRY ¿µ¾÷AßAø " xfId="24"/>
    <cellStyle name="args.style" xfId="25"/>
    <cellStyle name="ÄÞ¸¶ [0]_1" xfId="26"/>
    <cellStyle name="AÞ¸¶ [0]_INQUIRY ¿?¾÷AßAø " xfId="27"/>
    <cellStyle name="ÄÞ¸¶_1" xfId="28"/>
    <cellStyle name="AÞ¸¶_INQUIRY ¿?¾÷AßAø " xfId="29"/>
    <cellStyle name="Body" xfId="30"/>
    <cellStyle name="C?AØ_¿?¾÷CoE² " xfId="31"/>
    <cellStyle name="C￥AØ_¿μ¾÷CoE² " xfId="32"/>
    <cellStyle name="Ç¥ÁØ_MARSHALL TEST" xfId="33"/>
    <cellStyle name="Calc Currency (0)" xfId="34"/>
    <cellStyle name="category" xfId="35"/>
    <cellStyle name="Centered Heading" xfId="36"/>
    <cellStyle name="CenterHead" xfId="37"/>
    <cellStyle name="Column_Title" xfId="38"/>
    <cellStyle name="Comma" xfId="39" builtinId="3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%" xfId="48"/>
    <cellStyle name="Comma 0.0" xfId="49"/>
    <cellStyle name="Comma 0.0%" xfId="50"/>
    <cellStyle name="Comma 0.0_22310 Draf Financial Statements - Hop nhat PDC" xfId="51"/>
    <cellStyle name="Comma 0.00" xfId="52"/>
    <cellStyle name="Comma 0.00%" xfId="53"/>
    <cellStyle name="Comma 0.00_22310 Draf Financial Statements - Hop nhat PDC" xfId="54"/>
    <cellStyle name="Comma 0.000" xfId="55"/>
    <cellStyle name="Comma 0.000%" xfId="56"/>
    <cellStyle name="Comma 0.000_22310 Draf Financial Statements - Hop nhat PDC" xfId="57"/>
    <cellStyle name="Comma0" xfId="58"/>
    <cellStyle name="Company Name" xfId="59"/>
    <cellStyle name="Copied" xfId="60"/>
    <cellStyle name="CR Comma" xfId="61"/>
    <cellStyle name="CR Currency" xfId="62"/>
    <cellStyle name="Credit" xfId="63"/>
    <cellStyle name="Credit subtotal" xfId="64"/>
    <cellStyle name="Credit Total" xfId="65"/>
    <cellStyle name="Credit_22310 Draf Financial Statements - Hop nhat PDC" xfId="66"/>
    <cellStyle name="Currency %" xfId="67"/>
    <cellStyle name="Currency 0.0" xfId="68"/>
    <cellStyle name="Currency 0.0%" xfId="69"/>
    <cellStyle name="Currency 0.0_22310 Draf Financial Statements - Hop nhat PDC" xfId="70"/>
    <cellStyle name="Currency 0.00" xfId="71"/>
    <cellStyle name="Currency 0.00%" xfId="72"/>
    <cellStyle name="Currency 0.00_22310 Draf Financial Statements - Hop nhat PDC" xfId="73"/>
    <cellStyle name="Currency 0.000" xfId="74"/>
    <cellStyle name="Currency 0.000%" xfId="75"/>
    <cellStyle name="Currency 0.000_22310 Draf Financial Statements - Hop nhat PDC" xfId="76"/>
    <cellStyle name="Currency0" xfId="77"/>
    <cellStyle name="Date" xfId="78"/>
    <cellStyle name="Debit" xfId="79"/>
    <cellStyle name="Debit subtotal" xfId="80"/>
    <cellStyle name="Debit Total" xfId="81"/>
    <cellStyle name="Debit_22310 Draf Financial Statements - Hop nhat PDC" xfId="82"/>
    <cellStyle name="Dezimal [0]_35ERI8T2gbIEMixb4v26icuOo" xfId="83"/>
    <cellStyle name="Dezimal_35ERI8T2gbIEMixb4v26icuOo" xfId="84"/>
    <cellStyle name="eeee" xfId="85"/>
    <cellStyle name="Entered" xfId="86"/>
    <cellStyle name="Fixed" xfId="87"/>
    <cellStyle name="Grey" xfId="88"/>
    <cellStyle name="Head 1" xfId="89"/>
    <cellStyle name="HEADER" xfId="90"/>
    <cellStyle name="Header1" xfId="91"/>
    <cellStyle name="Header2" xfId="92"/>
    <cellStyle name="Heading" xfId="93"/>
    <cellStyle name="Heading 1" xfId="94" builtinId="16" customBuiltin="1"/>
    <cellStyle name="Heading 2" xfId="95" builtinId="17" customBuiltin="1"/>
    <cellStyle name="Heading No Underline" xfId="96"/>
    <cellStyle name="Heading With Underline" xfId="97"/>
    <cellStyle name="HEADINGS" xfId="98"/>
    <cellStyle name="HEADINGSTOP" xfId="99"/>
    <cellStyle name="Hoa-Scholl" xfId="100"/>
    <cellStyle name="Input [yellow]" xfId="101"/>
    <cellStyle name="KHANH" xfId="102"/>
    <cellStyle name="Ledger 17 x 11 in" xfId="103"/>
    <cellStyle name="left" xfId="104"/>
    <cellStyle name="MainHead" xfId="105"/>
    <cellStyle name="Millares [0]_Well Timing" xfId="106"/>
    <cellStyle name="Millares_Well Timing" xfId="107"/>
    <cellStyle name="Milliers [0]_laroux" xfId="108"/>
    <cellStyle name="Milliers_laroux" xfId="109"/>
    <cellStyle name="Model" xfId="110"/>
    <cellStyle name="Moneda [0]_Well Timing" xfId="111"/>
    <cellStyle name="Moneda_Well Timing" xfId="112"/>
    <cellStyle name="Monétaire [0]_laroux" xfId="113"/>
    <cellStyle name="Monétaire_laroux" xfId="114"/>
    <cellStyle name="n" xfId="115"/>
    <cellStyle name="Normal" xfId="0" builtinId="0"/>
    <cellStyle name="Normal - Style1" xfId="116"/>
    <cellStyle name="oft Excel]_x000d__x000a_Comment=The open=/f lines load custom functions into the Paste Function list._x000d__x000a_Maximized=2_x000d__x000a_Basics=1_x000d__x000a_A" xfId="117"/>
    <cellStyle name="oft Excel]_x000d__x000a_Comment=The open=/f lines load custom functions into the Paste Function list._x000d__x000a_Maximized=3_x000d__x000a_Basics=1_x000d__x000a_A" xfId="118"/>
    <cellStyle name="Pattern_G¹t TTHG_2" xfId="119"/>
    <cellStyle name="per.style" xfId="120"/>
    <cellStyle name="Percent" xfId="121" builtinId="5"/>
    <cellStyle name="Percent %" xfId="122"/>
    <cellStyle name="Percent % Long Underline" xfId="123"/>
    <cellStyle name="Percent %_22310 Draf Financial Statements - Hop nhat PDC" xfId="124"/>
    <cellStyle name="Percent (0)" xfId="125"/>
    <cellStyle name="Percent [2]" xfId="126"/>
    <cellStyle name="Percent 0.0%" xfId="127"/>
    <cellStyle name="Percent 0.0% Long Underline" xfId="128"/>
    <cellStyle name="Percent 0.0%_22310 Draf Financial Statements - Hop nhat PDC" xfId="129"/>
    <cellStyle name="Percent 0.00%" xfId="130"/>
    <cellStyle name="Percent 0.00% Long Underline" xfId="131"/>
    <cellStyle name="Percent 0.00%_22310 Draf Financial Statements - Hop nhat PDC" xfId="132"/>
    <cellStyle name="Percent 0.000%" xfId="133"/>
    <cellStyle name="Percent 0.000% Long Underline" xfId="134"/>
    <cellStyle name="Percent 0.000%_22310 Draf Financial Statements - Hop nhat PDC" xfId="135"/>
    <cellStyle name="regstoresfromspecstores" xfId="136"/>
    <cellStyle name="RevList" xfId="137"/>
    <cellStyle name="s]_x000d__x000a_spooler=yes_x000d__x000a_load=_x000d__x000a_Beep=yes_x000d__x000a_NullPort=None_x000d__x000a_BorderWidth=3_x000d__x000a_CursorBlinkRate=1200_x000d__x000a_DoubleClickSpeed=452_x000d__x000a_Programs=co" xfId="138"/>
    <cellStyle name="SHADEDSTORES" xfId="139"/>
    <cellStyle name="specstores" xfId="140"/>
    <cellStyle name="Standard_Data" xfId="141"/>
    <cellStyle name="Style 1" xfId="142"/>
    <cellStyle name="SubHead" xfId="143"/>
    <cellStyle name="Subtotal" xfId="144"/>
    <cellStyle name="T" xfId="145"/>
    <cellStyle name="Tickmark" xfId="146"/>
    <cellStyle name="Total" xfId="147" builtinId="25" customBuiltin="1"/>
    <cellStyle name="th" xfId="148"/>
    <cellStyle name="þ_x001d_ð·_x000c_æþ'_x000d_ßþU_x0001_Ø_x0005_ü_x0014__x0007__x0001__x0001_" xfId="149"/>
    <cellStyle name="viet" xfId="150"/>
    <cellStyle name="viet2" xfId="151"/>
    <cellStyle name="wrap" xfId="152"/>
    <cellStyle name="Wไhrung [0]_35ERI8T2gbIEMixb4v26icuOo" xfId="153"/>
    <cellStyle name="Wไhrung_35ERI8T2gbIEMixb4v26icuOo" xfId="154"/>
    <cellStyle name="XComma" xfId="155"/>
    <cellStyle name="XComma 0.0" xfId="156"/>
    <cellStyle name="XComma 0.00" xfId="157"/>
    <cellStyle name="XComma 0.000" xfId="158"/>
    <cellStyle name="XCurrency" xfId="159"/>
    <cellStyle name="XCurrency 0.0" xfId="160"/>
    <cellStyle name="XCurrency 0.00" xfId="161"/>
    <cellStyle name="XCurrency 0.000" xfId="162"/>
    <cellStyle name="xuan" xfId="163"/>
    <cellStyle name=" [0.00]_ Att. 1- Cover" xfId="164"/>
    <cellStyle name="_ Att. 1- Cover" xfId="165"/>
    <cellStyle name="?_ Att. 1- Cover" xfId="166"/>
    <cellStyle name="똿뗦먛귟 [0.00]_PRODUCT DETAIL Q1" xfId="167"/>
    <cellStyle name="똿뗦먛귟_PRODUCT DETAIL Q1" xfId="168"/>
    <cellStyle name="믅됞 [0.00]_PRODUCT DETAIL Q1" xfId="169"/>
    <cellStyle name="믅됞_PRODUCT DETAIL Q1" xfId="170"/>
    <cellStyle name="백분율_††††† " xfId="171"/>
    <cellStyle name="뷭?_BOOKSHIP" xfId="172"/>
    <cellStyle name="콤마 [0]_††††† " xfId="173"/>
    <cellStyle name="콤마_††††† " xfId="174"/>
    <cellStyle name="통화 [0]_††††† " xfId="175"/>
    <cellStyle name="통화_††††† " xfId="176"/>
    <cellStyle name="표준_(정보부문)월별인원계획" xfId="177"/>
    <cellStyle name="一般_00Q3902REV.1" xfId="178"/>
    <cellStyle name="千分位[0]_00Q3902REV.1" xfId="179"/>
    <cellStyle name="千分位_00Q3902REV.1" xfId="180"/>
    <cellStyle name="貨幣 [0]_00Q3902REV.1" xfId="181"/>
    <cellStyle name="貨幣[0]_BRE" xfId="182"/>
    <cellStyle name="貨幣_00Q3902REV.1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9525</xdr:rowOff>
    </xdr:from>
    <xdr:to>
      <xdr:col>1</xdr:col>
      <xdr:colOff>2362200</xdr:colOff>
      <xdr:row>3</xdr:row>
      <xdr:rowOff>9525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847725" y="1047750"/>
          <a:ext cx="20193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0"/>
  <sheetViews>
    <sheetView tabSelected="1" topLeftCell="A72" zoomScale="115" zoomScaleNormal="115" workbookViewId="0">
      <selection activeCell="A82" sqref="A82:E82"/>
    </sheetView>
  </sheetViews>
  <sheetFormatPr defaultRowHeight="15.75"/>
  <cols>
    <col min="1" max="1" width="5.875" style="26" customWidth="1"/>
    <col min="2" max="2" width="34.375" style="26" customWidth="1"/>
    <col min="3" max="3" width="7.5" style="26" customWidth="1"/>
    <col min="4" max="4" width="17.5" style="26" customWidth="1"/>
    <col min="5" max="5" width="17.75" style="26" customWidth="1"/>
    <col min="6" max="6" width="7.25" style="26" customWidth="1"/>
    <col min="7" max="8" width="18.625" style="26" customWidth="1"/>
    <col min="9" max="9" width="17.25" style="26" bestFit="1" customWidth="1"/>
    <col min="10" max="10" width="20.125" style="26" customWidth="1"/>
    <col min="11" max="16384" width="9" style="26"/>
  </cols>
  <sheetData>
    <row r="1" spans="1:11" s="8" customFormat="1" ht="19.5" customHeight="1">
      <c r="A1" s="132" t="s">
        <v>73</v>
      </c>
      <c r="B1" s="132"/>
      <c r="C1" s="132"/>
      <c r="D1" s="15"/>
      <c r="E1" s="15"/>
      <c r="F1" s="15"/>
    </row>
    <row r="2" spans="1:11" s="8" customFormat="1" ht="19.5" customHeight="1">
      <c r="A2" s="133" t="s">
        <v>74</v>
      </c>
      <c r="B2" s="133"/>
      <c r="C2" s="133"/>
      <c r="D2" s="16"/>
      <c r="E2" s="16"/>
      <c r="F2" s="16"/>
      <c r="G2" s="10"/>
    </row>
    <row r="3" spans="1:11" s="8" customFormat="1" ht="19.5" customHeight="1">
      <c r="A3" s="134" t="s">
        <v>75</v>
      </c>
      <c r="B3" s="134"/>
      <c r="C3" s="134"/>
      <c r="D3" s="16"/>
      <c r="E3" s="16"/>
      <c r="F3" s="16"/>
      <c r="G3" s="10"/>
    </row>
    <row r="4" spans="1:11" s="8" customFormat="1" ht="6.75" customHeight="1">
      <c r="A4" s="11"/>
      <c r="B4" s="12"/>
      <c r="C4" s="9"/>
      <c r="D4" s="9"/>
      <c r="E4" s="13"/>
      <c r="F4" s="14"/>
      <c r="G4" s="10"/>
    </row>
    <row r="5" spans="1:11" ht="24.75" customHeight="1">
      <c r="A5" s="139" t="s">
        <v>50</v>
      </c>
      <c r="B5" s="139"/>
      <c r="C5" s="139"/>
      <c r="D5" s="139"/>
      <c r="E5" s="139"/>
    </row>
    <row r="6" spans="1:11" ht="21.75" customHeight="1">
      <c r="A6" s="128" t="s">
        <v>102</v>
      </c>
      <c r="B6" s="128"/>
      <c r="C6" s="128"/>
      <c r="D6" s="128"/>
      <c r="E6" s="128"/>
    </row>
    <row r="7" spans="1:11" ht="24" customHeight="1">
      <c r="A7" s="130" t="s">
        <v>79</v>
      </c>
      <c r="B7" s="130"/>
      <c r="C7" s="130"/>
      <c r="D7" s="130"/>
      <c r="E7" s="130"/>
      <c r="G7" s="125" t="s">
        <v>79</v>
      </c>
      <c r="H7" s="125"/>
      <c r="I7" s="125"/>
      <c r="J7" s="125"/>
      <c r="K7" s="125"/>
    </row>
    <row r="8" spans="1:11" ht="5.25" customHeight="1">
      <c r="A8" s="27"/>
      <c r="B8" s="27"/>
      <c r="C8" s="27"/>
      <c r="D8" s="27"/>
      <c r="E8" s="27"/>
    </row>
    <row r="9" spans="1:11" ht="23.25" customHeight="1">
      <c r="A9" s="28" t="s">
        <v>7</v>
      </c>
      <c r="G9" s="129"/>
      <c r="H9" s="129"/>
      <c r="I9" s="129"/>
      <c r="J9" s="129"/>
      <c r="K9" s="129"/>
    </row>
    <row r="10" spans="1:11" ht="3.75" customHeight="1" thickBot="1">
      <c r="A10" s="28"/>
    </row>
    <row r="11" spans="1:11" s="28" customFormat="1" ht="21.75" customHeight="1" thickTop="1">
      <c r="A11" s="29" t="s">
        <v>0</v>
      </c>
      <c r="B11" s="30" t="s">
        <v>8</v>
      </c>
      <c r="C11" s="31" t="s">
        <v>66</v>
      </c>
      <c r="D11" s="30" t="s">
        <v>9</v>
      </c>
      <c r="E11" s="32" t="s">
        <v>51</v>
      </c>
    </row>
    <row r="12" spans="1:11" s="28" customFormat="1" ht="19.5" customHeight="1">
      <c r="A12" s="33" t="s">
        <v>1</v>
      </c>
      <c r="B12" s="34" t="s">
        <v>10</v>
      </c>
      <c r="C12" s="35">
        <v>110</v>
      </c>
      <c r="D12" s="2">
        <f>D13+D14+D17+D18+D19</f>
        <v>539475013366</v>
      </c>
      <c r="E12" s="18">
        <v>864596828976</v>
      </c>
    </row>
    <row r="13" spans="1:11" ht="22.5" customHeight="1">
      <c r="A13" s="37">
        <v>1</v>
      </c>
      <c r="B13" s="38" t="s">
        <v>11</v>
      </c>
      <c r="C13" s="39">
        <v>111</v>
      </c>
      <c r="D13" s="3">
        <v>1883697216</v>
      </c>
      <c r="E13" s="19">
        <v>838776388</v>
      </c>
      <c r="G13" s="28"/>
      <c r="H13" s="28"/>
    </row>
    <row r="14" spans="1:11" ht="22.5" customHeight="1">
      <c r="A14" s="37">
        <v>2</v>
      </c>
      <c r="B14" s="38" t="s">
        <v>12</v>
      </c>
      <c r="C14" s="39">
        <v>120</v>
      </c>
      <c r="D14" s="3">
        <f>D15+D16</f>
        <v>0</v>
      </c>
      <c r="E14" s="19">
        <v>33496343400</v>
      </c>
      <c r="G14" s="28"/>
      <c r="H14" s="28"/>
    </row>
    <row r="15" spans="1:11" s="43" customFormat="1" ht="22.5" customHeight="1">
      <c r="A15" s="40"/>
      <c r="B15" s="41" t="s">
        <v>83</v>
      </c>
      <c r="C15" s="42"/>
      <c r="D15" s="3"/>
      <c r="E15" s="21">
        <v>43598000000</v>
      </c>
    </row>
    <row r="16" spans="1:11" s="43" customFormat="1" ht="22.5" customHeight="1">
      <c r="A16" s="40"/>
      <c r="B16" s="41" t="s">
        <v>82</v>
      </c>
      <c r="C16" s="42"/>
      <c r="D16" s="3"/>
      <c r="E16" s="21">
        <v>-10101656600</v>
      </c>
    </row>
    <row r="17" spans="1:5" ht="22.5" customHeight="1">
      <c r="A17" s="37">
        <v>3</v>
      </c>
      <c r="B17" s="38" t="s">
        <v>13</v>
      </c>
      <c r="C17" s="39">
        <v>130</v>
      </c>
      <c r="D17" s="3">
        <v>113912152270</v>
      </c>
      <c r="E17" s="19">
        <v>319574770310</v>
      </c>
    </row>
    <row r="18" spans="1:5" ht="22.5" customHeight="1">
      <c r="A18" s="37">
        <v>4</v>
      </c>
      <c r="B18" s="38" t="s">
        <v>14</v>
      </c>
      <c r="C18" s="39">
        <v>140</v>
      </c>
      <c r="D18" s="3">
        <v>337110585114</v>
      </c>
      <c r="E18" s="19">
        <v>403704516769</v>
      </c>
    </row>
    <row r="19" spans="1:5" ht="22.5" customHeight="1">
      <c r="A19" s="37">
        <v>5</v>
      </c>
      <c r="B19" s="38" t="s">
        <v>15</v>
      </c>
      <c r="C19" s="39">
        <v>150</v>
      </c>
      <c r="D19" s="3">
        <v>86568578766</v>
      </c>
      <c r="E19" s="19">
        <v>106982422109</v>
      </c>
    </row>
    <row r="20" spans="1:5" s="28" customFormat="1" ht="22.5" customHeight="1">
      <c r="A20" s="44" t="s">
        <v>2</v>
      </c>
      <c r="B20" s="45" t="s">
        <v>16</v>
      </c>
      <c r="C20" s="46">
        <v>200</v>
      </c>
      <c r="D20" s="4">
        <v>1168744902807</v>
      </c>
      <c r="E20" s="20">
        <v>1138917394365</v>
      </c>
    </row>
    <row r="21" spans="1:5" ht="22.5" customHeight="1">
      <c r="A21" s="37">
        <v>1</v>
      </c>
      <c r="B21" s="38" t="s">
        <v>17</v>
      </c>
      <c r="C21" s="39">
        <v>210</v>
      </c>
      <c r="D21" s="3">
        <v>49212157222</v>
      </c>
      <c r="E21" s="19">
        <v>42142030275</v>
      </c>
    </row>
    <row r="22" spans="1:5" ht="22.5" customHeight="1">
      <c r="A22" s="37">
        <v>2</v>
      </c>
      <c r="B22" s="38" t="s">
        <v>18</v>
      </c>
      <c r="C22" s="39">
        <v>220</v>
      </c>
      <c r="D22" s="3">
        <v>770481901461</v>
      </c>
      <c r="E22" s="19">
        <v>770027048715</v>
      </c>
    </row>
    <row r="23" spans="1:5" s="43" customFormat="1" ht="22.5" customHeight="1">
      <c r="A23" s="40"/>
      <c r="B23" s="41" t="s">
        <v>54</v>
      </c>
      <c r="C23" s="42">
        <v>221</v>
      </c>
      <c r="D23" s="3">
        <v>770260666623</v>
      </c>
      <c r="E23" s="21">
        <v>769628314712</v>
      </c>
    </row>
    <row r="24" spans="1:5" s="43" customFormat="1" ht="22.5" customHeight="1">
      <c r="A24" s="40"/>
      <c r="B24" s="41" t="s">
        <v>55</v>
      </c>
      <c r="C24" s="42">
        <v>227</v>
      </c>
      <c r="D24" s="3">
        <v>221234838</v>
      </c>
      <c r="E24" s="21">
        <v>398734003</v>
      </c>
    </row>
    <row r="25" spans="1:5" s="43" customFormat="1" ht="22.5" hidden="1" customHeight="1">
      <c r="A25" s="40"/>
      <c r="B25" s="41" t="s">
        <v>56</v>
      </c>
      <c r="C25" s="42"/>
      <c r="D25" s="3">
        <f t="shared" ref="D25:D30" si="0">E25</f>
        <v>0</v>
      </c>
      <c r="E25" s="21">
        <v>0</v>
      </c>
    </row>
    <row r="26" spans="1:5" ht="22.5" customHeight="1">
      <c r="A26" s="37">
        <v>3</v>
      </c>
      <c r="B26" s="38" t="s">
        <v>19</v>
      </c>
      <c r="C26" s="39"/>
      <c r="D26" s="3">
        <f t="shared" si="0"/>
        <v>0</v>
      </c>
      <c r="E26" s="19">
        <v>0</v>
      </c>
    </row>
    <row r="27" spans="1:5" ht="22.5" customHeight="1">
      <c r="A27" s="37">
        <v>4</v>
      </c>
      <c r="B27" s="38" t="s">
        <v>49</v>
      </c>
      <c r="C27" s="39">
        <v>240</v>
      </c>
      <c r="D27" s="3">
        <v>4317193805</v>
      </c>
      <c r="E27" s="19">
        <v>4326503055</v>
      </c>
    </row>
    <row r="28" spans="1:5" ht="22.5" hidden="1" customHeight="1">
      <c r="A28" s="37">
        <v>5</v>
      </c>
      <c r="B28" s="38" t="s">
        <v>20</v>
      </c>
      <c r="C28" s="39">
        <v>250</v>
      </c>
      <c r="D28" s="3">
        <f t="shared" si="0"/>
        <v>0</v>
      </c>
      <c r="E28" s="19">
        <v>0</v>
      </c>
    </row>
    <row r="29" spans="1:5" s="43" customFormat="1" ht="22.5" hidden="1" customHeight="1">
      <c r="A29" s="40"/>
      <c r="B29" s="41" t="s">
        <v>57</v>
      </c>
      <c r="C29" s="42"/>
      <c r="D29" s="3">
        <f t="shared" si="0"/>
        <v>0</v>
      </c>
      <c r="E29" s="21">
        <v>0</v>
      </c>
    </row>
    <row r="30" spans="1:5" s="43" customFormat="1" ht="22.5" hidden="1" customHeight="1">
      <c r="A30" s="40"/>
      <c r="B30" s="41" t="s">
        <v>58</v>
      </c>
      <c r="C30" s="42"/>
      <c r="D30" s="3">
        <f t="shared" si="0"/>
        <v>0</v>
      </c>
      <c r="E30" s="21">
        <v>0</v>
      </c>
    </row>
    <row r="31" spans="1:5" ht="22.5" customHeight="1">
      <c r="A31" s="37">
        <v>6</v>
      </c>
      <c r="B31" s="38" t="s">
        <v>21</v>
      </c>
      <c r="C31" s="39">
        <v>260</v>
      </c>
      <c r="D31" s="3">
        <v>344733650319</v>
      </c>
      <c r="E31" s="19">
        <v>322421812320</v>
      </c>
    </row>
    <row r="32" spans="1:5" s="28" customFormat="1" ht="22.5" customHeight="1">
      <c r="A32" s="44" t="s">
        <v>3</v>
      </c>
      <c r="B32" s="45" t="s">
        <v>22</v>
      </c>
      <c r="C32" s="46">
        <v>270</v>
      </c>
      <c r="D32" s="4">
        <f>D12+D20</f>
        <v>1708219916173</v>
      </c>
      <c r="E32" s="20">
        <v>2003514223341</v>
      </c>
    </row>
    <row r="33" spans="1:11" s="28" customFormat="1" ht="22.5" customHeight="1">
      <c r="A33" s="44" t="s">
        <v>4</v>
      </c>
      <c r="B33" s="45" t="s">
        <v>23</v>
      </c>
      <c r="C33" s="46">
        <v>300</v>
      </c>
      <c r="D33" s="4">
        <f>D34+D35</f>
        <v>1374005755688</v>
      </c>
      <c r="E33" s="20">
        <v>1670514404831</v>
      </c>
    </row>
    <row r="34" spans="1:11" ht="22.5" customHeight="1">
      <c r="A34" s="47">
        <v>1</v>
      </c>
      <c r="B34" s="48" t="s">
        <v>24</v>
      </c>
      <c r="C34" s="49">
        <v>310</v>
      </c>
      <c r="D34" s="3">
        <v>1006998025460</v>
      </c>
      <c r="E34" s="19">
        <v>1269501965659</v>
      </c>
    </row>
    <row r="35" spans="1:11" ht="22.5" customHeight="1">
      <c r="A35" s="47">
        <v>2</v>
      </c>
      <c r="B35" s="48" t="s">
        <v>25</v>
      </c>
      <c r="C35" s="49">
        <v>330</v>
      </c>
      <c r="D35" s="3">
        <v>367007730228</v>
      </c>
      <c r="E35" s="19">
        <v>401012439172</v>
      </c>
    </row>
    <row r="36" spans="1:11" s="28" customFormat="1" ht="22.5" customHeight="1">
      <c r="A36" s="50" t="s">
        <v>5</v>
      </c>
      <c r="B36" s="51" t="s">
        <v>26</v>
      </c>
      <c r="C36" s="52">
        <v>400</v>
      </c>
      <c r="D36" s="4">
        <v>334214160485</v>
      </c>
      <c r="E36" s="20">
        <v>332999818510</v>
      </c>
    </row>
    <row r="37" spans="1:11" s="28" customFormat="1" ht="22.5" customHeight="1">
      <c r="A37" s="50">
        <v>1</v>
      </c>
      <c r="B37" s="51" t="s">
        <v>27</v>
      </c>
      <c r="C37" s="52">
        <v>410</v>
      </c>
      <c r="D37" s="4">
        <v>334214160485</v>
      </c>
      <c r="E37" s="20">
        <v>332999818510</v>
      </c>
    </row>
    <row r="38" spans="1:11" ht="22.5" customHeight="1">
      <c r="A38" s="47"/>
      <c r="B38" s="48" t="s">
        <v>84</v>
      </c>
      <c r="C38" s="49">
        <v>411</v>
      </c>
      <c r="D38" s="3">
        <v>324961050000</v>
      </c>
      <c r="E38" s="19">
        <v>324961050000</v>
      </c>
    </row>
    <row r="39" spans="1:11" ht="22.5" customHeight="1">
      <c r="A39" s="47"/>
      <c r="B39" s="48" t="s">
        <v>85</v>
      </c>
      <c r="C39" s="49">
        <v>418</v>
      </c>
      <c r="D39" s="3">
        <v>2040317377</v>
      </c>
      <c r="E39" s="19">
        <v>2040317377</v>
      </c>
    </row>
    <row r="40" spans="1:11" ht="22.5" customHeight="1">
      <c r="A40" s="47"/>
      <c r="B40" s="48" t="s">
        <v>86</v>
      </c>
      <c r="C40" s="49">
        <v>421</v>
      </c>
      <c r="D40" s="3">
        <v>7212793108</v>
      </c>
      <c r="E40" s="19">
        <v>5998451133</v>
      </c>
    </row>
    <row r="41" spans="1:11" ht="22.5" customHeight="1">
      <c r="A41" s="47">
        <v>2</v>
      </c>
      <c r="B41" s="48" t="s">
        <v>28</v>
      </c>
      <c r="C41" s="49">
        <v>430</v>
      </c>
      <c r="D41" s="3"/>
      <c r="E41" s="19"/>
    </row>
    <row r="42" spans="1:11" s="43" customFormat="1" ht="22.5" customHeight="1">
      <c r="A42" s="53"/>
      <c r="B42" s="54" t="s">
        <v>52</v>
      </c>
      <c r="C42" s="55">
        <v>432</v>
      </c>
      <c r="D42" s="7"/>
      <c r="E42" s="22"/>
    </row>
    <row r="43" spans="1:11" s="28" customFormat="1" ht="22.5" customHeight="1" thickBot="1">
      <c r="A43" s="56"/>
      <c r="B43" s="57" t="s">
        <v>29</v>
      </c>
      <c r="C43" s="58"/>
      <c r="D43" s="5">
        <f>D36+D33</f>
        <v>1708219916173</v>
      </c>
      <c r="E43" s="23">
        <f>E36+E33</f>
        <v>2003514223341</v>
      </c>
      <c r="G43" s="36">
        <f>D43-D32</f>
        <v>0</v>
      </c>
      <c r="H43" s="36">
        <f>E43-E32</f>
        <v>0</v>
      </c>
    </row>
    <row r="44" spans="1:11" s="28" customFormat="1" ht="14.25" customHeight="1" thickTop="1">
      <c r="A44" s="59"/>
      <c r="B44" s="59"/>
      <c r="C44" s="60"/>
      <c r="D44" s="17"/>
      <c r="E44" s="17"/>
    </row>
    <row r="45" spans="1:11" s="62" customFormat="1" ht="27" customHeight="1" thickBot="1">
      <c r="A45" s="61" t="s">
        <v>53</v>
      </c>
      <c r="B45" s="61"/>
      <c r="C45" s="61"/>
      <c r="D45" s="61"/>
      <c r="E45" s="61"/>
    </row>
    <row r="46" spans="1:11" s="62" customFormat="1" ht="21.75" customHeight="1" thickTop="1">
      <c r="A46" s="63" t="s">
        <v>0</v>
      </c>
      <c r="B46" s="137" t="s">
        <v>30</v>
      </c>
      <c r="C46" s="138"/>
      <c r="D46" s="64" t="s">
        <v>78</v>
      </c>
      <c r="E46" s="65" t="s">
        <v>77</v>
      </c>
      <c r="G46" s="26"/>
      <c r="H46" s="107">
        <v>2016565000</v>
      </c>
      <c r="I46" s="113" t="s">
        <v>107</v>
      </c>
    </row>
    <row r="47" spans="1:11" ht="20.25" customHeight="1">
      <c r="A47" s="47">
        <v>1</v>
      </c>
      <c r="B47" s="48" t="s">
        <v>31</v>
      </c>
      <c r="C47" s="49" t="s">
        <v>70</v>
      </c>
      <c r="D47" s="85">
        <v>3124086175224</v>
      </c>
      <c r="E47" s="86">
        <v>3557605860663</v>
      </c>
      <c r="G47" s="26" t="s">
        <v>99</v>
      </c>
      <c r="H47" s="107">
        <v>2518285000</v>
      </c>
      <c r="I47" s="26" t="s">
        <v>104</v>
      </c>
      <c r="J47" s="107">
        <v>413760000</v>
      </c>
      <c r="K47" s="26" t="s">
        <v>105</v>
      </c>
    </row>
    <row r="48" spans="1:11" ht="20.25" customHeight="1">
      <c r="A48" s="47">
        <v>2</v>
      </c>
      <c r="B48" s="48" t="s">
        <v>32</v>
      </c>
      <c r="C48" s="49"/>
      <c r="D48" s="3"/>
      <c r="E48" s="19"/>
      <c r="G48" s="26" t="s">
        <v>92</v>
      </c>
    </row>
    <row r="49" spans="1:9" ht="20.25" customHeight="1">
      <c r="A49" s="47">
        <v>3</v>
      </c>
      <c r="B49" s="48" t="s">
        <v>71</v>
      </c>
      <c r="C49" s="49">
        <v>10</v>
      </c>
      <c r="D49" s="3">
        <f>D47</f>
        <v>3124086175224</v>
      </c>
      <c r="E49" s="19">
        <v>3557605860663</v>
      </c>
      <c r="G49" s="26" t="s">
        <v>93</v>
      </c>
      <c r="H49" s="107">
        <f>12336000+10512000+10512000+10512000+10512000+9600000+9600000+9600000</f>
        <v>83184000</v>
      </c>
    </row>
    <row r="50" spans="1:9" ht="20.25" customHeight="1">
      <c r="A50" s="47">
        <v>4</v>
      </c>
      <c r="B50" s="48" t="s">
        <v>33</v>
      </c>
      <c r="C50" s="49">
        <v>11</v>
      </c>
      <c r="D50" s="3">
        <v>2933809223073</v>
      </c>
      <c r="E50" s="19">
        <v>3390834123598</v>
      </c>
      <c r="H50" s="107">
        <f>3084000+2628000+2628000+2628000+2400000+2400000</f>
        <v>15768000</v>
      </c>
    </row>
    <row r="51" spans="1:9" ht="20.25" customHeight="1">
      <c r="A51" s="47">
        <v>5</v>
      </c>
      <c r="B51" s="48" t="s">
        <v>72</v>
      </c>
      <c r="C51" s="49">
        <v>20</v>
      </c>
      <c r="D51" s="3">
        <f>D49-D50</f>
        <v>190276952151</v>
      </c>
      <c r="E51" s="19">
        <v>166771737065</v>
      </c>
      <c r="G51" s="26" t="s">
        <v>94</v>
      </c>
      <c r="H51" s="107">
        <f>12336000+5256000+9198000+10512000+10512000+10512000+5256000+8970000+10512000+9600000</f>
        <v>92664000</v>
      </c>
    </row>
    <row r="52" spans="1:9" ht="20.25" customHeight="1">
      <c r="A52" s="47">
        <v>6</v>
      </c>
      <c r="B52" s="48" t="s">
        <v>34</v>
      </c>
      <c r="C52" s="49">
        <v>21</v>
      </c>
      <c r="D52" s="3">
        <v>1464440490</v>
      </c>
      <c r="E52" s="19">
        <v>1283313514</v>
      </c>
      <c r="H52" s="107">
        <f>3084000+1314000+2628000+2628000+2628000+1314000+2628000+2400000</f>
        <v>18624000</v>
      </c>
    </row>
    <row r="53" spans="1:9" ht="20.25" customHeight="1">
      <c r="A53" s="47">
        <v>7</v>
      </c>
      <c r="B53" s="48" t="s">
        <v>35</v>
      </c>
      <c r="C53" s="49">
        <v>22</v>
      </c>
      <c r="D53" s="3">
        <v>51319240699</v>
      </c>
      <c r="E53" s="19">
        <v>53073468874</v>
      </c>
      <c r="G53" s="26" t="s">
        <v>95</v>
      </c>
      <c r="H53" s="107">
        <f>12336000+10512000+10512000+10512000+10512000+10512000+10512000+9600000</f>
        <v>85008000</v>
      </c>
    </row>
    <row r="54" spans="1:9" ht="20.25" customHeight="1">
      <c r="A54" s="47">
        <v>8</v>
      </c>
      <c r="B54" s="48" t="s">
        <v>36</v>
      </c>
      <c r="C54" s="49">
        <v>25</v>
      </c>
      <c r="D54" s="3">
        <v>3226684729</v>
      </c>
      <c r="E54" s="19">
        <v>3755666700</v>
      </c>
      <c r="H54" s="107">
        <f>3084000+2628000+2628000+2628000+2628000+2628000+2628000+2400000</f>
        <v>21252000</v>
      </c>
    </row>
    <row r="55" spans="1:9" ht="20.25" customHeight="1">
      <c r="A55" s="47">
        <v>9</v>
      </c>
      <c r="B55" s="48" t="s">
        <v>37</v>
      </c>
      <c r="C55" s="49">
        <v>26</v>
      </c>
      <c r="D55" s="3">
        <v>131053183220</v>
      </c>
      <c r="E55" s="19">
        <v>119384414255</v>
      </c>
      <c r="G55" s="26" t="s">
        <v>96</v>
      </c>
      <c r="H55" s="107">
        <f>12336000+10512000+10512000+10512000+10512000+10512000+10512000+9600000</f>
        <v>85008000</v>
      </c>
    </row>
    <row r="56" spans="1:9" ht="20.25" customHeight="1">
      <c r="A56" s="47">
        <v>10</v>
      </c>
      <c r="B56" s="48" t="s">
        <v>38</v>
      </c>
      <c r="C56" s="49">
        <v>30</v>
      </c>
      <c r="D56" s="3">
        <f>D51+D52-D53-D54-D55</f>
        <v>6142283993</v>
      </c>
      <c r="E56" s="19">
        <v>-8158499250</v>
      </c>
      <c r="H56" s="107">
        <f>3084000+2628000+2628000+2628000+2628000+2628000+2628000+2400000</f>
        <v>21252000</v>
      </c>
    </row>
    <row r="57" spans="1:9" ht="20.25" customHeight="1">
      <c r="A57" s="47">
        <v>11</v>
      </c>
      <c r="B57" s="48" t="s">
        <v>39</v>
      </c>
      <c r="C57" s="49">
        <v>31</v>
      </c>
      <c r="D57" s="3">
        <v>3389156510</v>
      </c>
      <c r="E57" s="19">
        <v>38643097980</v>
      </c>
      <c r="G57" s="26" t="s">
        <v>97</v>
      </c>
      <c r="H57" s="107"/>
      <c r="I57" s="103">
        <f>345864000+76896000</f>
        <v>422760000</v>
      </c>
    </row>
    <row r="58" spans="1:9" ht="20.25" customHeight="1">
      <c r="A58" s="47">
        <v>12</v>
      </c>
      <c r="B58" s="48" t="s">
        <v>40</v>
      </c>
      <c r="C58" s="49">
        <v>32</v>
      </c>
      <c r="D58" s="3">
        <v>2318647395</v>
      </c>
      <c r="E58" s="19">
        <v>14595445530</v>
      </c>
      <c r="G58" s="28" t="s">
        <v>98</v>
      </c>
      <c r="H58" s="103">
        <f>SUM(H49:H57)</f>
        <v>422760000</v>
      </c>
      <c r="I58" s="26" t="s">
        <v>100</v>
      </c>
    </row>
    <row r="59" spans="1:9" ht="20.25" customHeight="1">
      <c r="A59" s="47">
        <v>13</v>
      </c>
      <c r="B59" s="48" t="s">
        <v>41</v>
      </c>
      <c r="C59" s="49">
        <v>40</v>
      </c>
      <c r="D59" s="3">
        <f>D57-D58</f>
        <v>1070509115</v>
      </c>
      <c r="E59" s="19">
        <v>24047652450</v>
      </c>
      <c r="H59" s="111">
        <f>4000000*12</f>
        <v>48000000</v>
      </c>
      <c r="I59" s="26" t="s">
        <v>101</v>
      </c>
    </row>
    <row r="60" spans="1:9" ht="20.25" customHeight="1">
      <c r="A60" s="47">
        <v>14</v>
      </c>
      <c r="B60" s="48" t="s">
        <v>42</v>
      </c>
      <c r="C60" s="49">
        <v>50</v>
      </c>
      <c r="D60" s="3">
        <f>D59+D56</f>
        <v>7212793108</v>
      </c>
      <c r="E60" s="19">
        <v>15889153200</v>
      </c>
      <c r="H60" s="111">
        <f>H58-H59</f>
        <v>374760000</v>
      </c>
    </row>
    <row r="61" spans="1:9" ht="20.25" customHeight="1">
      <c r="A61" s="47">
        <v>15</v>
      </c>
      <c r="B61" s="48" t="s">
        <v>43</v>
      </c>
      <c r="C61" s="49">
        <v>51</v>
      </c>
      <c r="D61" s="3"/>
      <c r="E61" s="19">
        <v>9890702067</v>
      </c>
      <c r="G61" s="26" t="s">
        <v>103</v>
      </c>
      <c r="H61" s="111">
        <f>26280000+6570000+18570000+41136000+10284000</f>
        <v>102840000</v>
      </c>
    </row>
    <row r="62" spans="1:9" ht="20.25" customHeight="1">
      <c r="A62" s="47">
        <v>16</v>
      </c>
      <c r="B62" s="48" t="s">
        <v>44</v>
      </c>
      <c r="C62" s="49">
        <v>60</v>
      </c>
      <c r="D62" s="3">
        <f>D60-D61</f>
        <v>7212793108</v>
      </c>
      <c r="E62" s="19">
        <v>5998451133</v>
      </c>
    </row>
    <row r="63" spans="1:9" ht="20.25" customHeight="1">
      <c r="A63" s="47">
        <v>17</v>
      </c>
      <c r="B63" s="48" t="s">
        <v>45</v>
      </c>
      <c r="C63" s="49">
        <v>70</v>
      </c>
      <c r="D63" s="3">
        <f>(D62/32496105)</f>
        <v>221.95869652686068</v>
      </c>
      <c r="E63" s="19">
        <v>184.58984955273871</v>
      </c>
    </row>
    <row r="64" spans="1:9" ht="6.75" customHeight="1" thickBot="1">
      <c r="A64" s="66"/>
      <c r="B64" s="67"/>
      <c r="C64" s="68"/>
      <c r="D64" s="6"/>
      <c r="E64" s="24"/>
    </row>
    <row r="65" spans="1:10" ht="4.5" customHeight="1" thickTop="1">
      <c r="A65" s="69"/>
      <c r="B65" s="69"/>
      <c r="C65" s="69"/>
      <c r="D65" s="69"/>
      <c r="E65" s="69"/>
    </row>
    <row r="66" spans="1:10" ht="25.5" customHeight="1" thickBot="1">
      <c r="A66" s="62" t="s">
        <v>60</v>
      </c>
      <c r="B66" s="69"/>
      <c r="C66" s="69"/>
      <c r="D66" s="69"/>
      <c r="E66" s="69"/>
    </row>
    <row r="67" spans="1:10" ht="19.5" customHeight="1" thickTop="1">
      <c r="A67" s="29" t="s">
        <v>0</v>
      </c>
      <c r="B67" s="135" t="s">
        <v>65</v>
      </c>
      <c r="C67" s="136"/>
      <c r="D67" s="70" t="s">
        <v>61</v>
      </c>
      <c r="E67" s="32" t="s">
        <v>62</v>
      </c>
      <c r="I67" s="71"/>
      <c r="J67" s="71"/>
    </row>
    <row r="68" spans="1:10" ht="22.5" customHeight="1">
      <c r="A68" s="47">
        <v>1</v>
      </c>
      <c r="B68" s="108" t="s">
        <v>76</v>
      </c>
      <c r="C68" s="110"/>
      <c r="D68" s="3">
        <f>H46-D69</f>
        <v>1685245000</v>
      </c>
      <c r="E68" s="19">
        <f>I57-E69-H59</f>
        <v>271920000</v>
      </c>
    </row>
    <row r="69" spans="1:10" ht="22.5" customHeight="1">
      <c r="A69" s="72">
        <v>2</v>
      </c>
      <c r="B69" s="109" t="s">
        <v>63</v>
      </c>
      <c r="C69" s="73"/>
      <c r="D69" s="7">
        <v>331320000</v>
      </c>
      <c r="E69" s="25">
        <f>H61</f>
        <v>102840000</v>
      </c>
    </row>
    <row r="70" spans="1:10" ht="22.5" customHeight="1" thickBot="1">
      <c r="A70" s="74"/>
      <c r="B70" s="75" t="s">
        <v>64</v>
      </c>
      <c r="C70" s="76"/>
      <c r="D70" s="76">
        <f>SUM(D68:D69)</f>
        <v>2016565000</v>
      </c>
      <c r="E70" s="77">
        <f>SUM(E68:E69)</f>
        <v>374760000</v>
      </c>
      <c r="G70" s="111">
        <v>363360000</v>
      </c>
      <c r="I70" s="71"/>
      <c r="J70" s="71"/>
    </row>
    <row r="71" spans="1:10" s="78" customFormat="1" ht="23.25" customHeight="1" thickTop="1" thickBot="1">
      <c r="A71" s="78" t="s">
        <v>59</v>
      </c>
    </row>
    <row r="72" spans="1:10" s="79" customFormat="1" ht="23.25" customHeight="1" thickTop="1">
      <c r="A72" s="63" t="s">
        <v>0</v>
      </c>
      <c r="B72" s="64" t="s">
        <v>30</v>
      </c>
      <c r="C72" s="64" t="s">
        <v>46</v>
      </c>
      <c r="D72" s="64" t="s">
        <v>78</v>
      </c>
      <c r="E72" s="65" t="s">
        <v>77</v>
      </c>
      <c r="G72" s="123" t="s">
        <v>118</v>
      </c>
      <c r="H72" s="123"/>
    </row>
    <row r="73" spans="1:10" ht="20.25" customHeight="1">
      <c r="A73" s="80">
        <v>1</v>
      </c>
      <c r="B73" s="81" t="s">
        <v>80</v>
      </c>
      <c r="C73" s="88" t="s">
        <v>47</v>
      </c>
      <c r="D73" s="88">
        <f>ROUND(D12/D34,2)</f>
        <v>0.54</v>
      </c>
      <c r="E73" s="115">
        <f>ROUND(E12/E34,2)</f>
        <v>0.68</v>
      </c>
      <c r="G73" s="122">
        <v>0.68</v>
      </c>
      <c r="H73" s="131" t="s">
        <v>117</v>
      </c>
    </row>
    <row r="74" spans="1:10" ht="20.25" customHeight="1">
      <c r="A74" s="37">
        <v>2</v>
      </c>
      <c r="B74" s="38" t="s">
        <v>81</v>
      </c>
      <c r="C74" s="1" t="s">
        <v>47</v>
      </c>
      <c r="D74" s="95">
        <f>ROUND((D33-E110)/D36,2)</f>
        <v>4.05</v>
      </c>
      <c r="E74" s="116">
        <f>ROUND((E33-G110)/E36,2)</f>
        <v>4.95</v>
      </c>
      <c r="G74" s="122">
        <v>4.95</v>
      </c>
      <c r="H74" s="131"/>
    </row>
    <row r="75" spans="1:10" ht="20.25" customHeight="1">
      <c r="A75" s="37">
        <v>3</v>
      </c>
      <c r="B75" s="38" t="s">
        <v>91</v>
      </c>
      <c r="C75" s="1" t="s">
        <v>47</v>
      </c>
      <c r="D75" s="95">
        <f>D49/E108</f>
        <v>4.4500374995242495</v>
      </c>
      <c r="E75" s="116">
        <f>E49/G108</f>
        <v>3.8826200522128129</v>
      </c>
      <c r="G75" s="122">
        <v>4.07</v>
      </c>
      <c r="H75" s="131"/>
    </row>
    <row r="76" spans="1:10" ht="20.25" customHeight="1">
      <c r="A76" s="37">
        <v>4</v>
      </c>
      <c r="B76" s="38" t="s">
        <v>115</v>
      </c>
      <c r="C76" s="1" t="s">
        <v>47</v>
      </c>
      <c r="D76" s="95">
        <f>D49/E103</f>
        <v>8.4341859858930981</v>
      </c>
      <c r="E76" s="116">
        <f>E49/G103</f>
        <v>8.1399943457607549</v>
      </c>
      <c r="F76" s="82"/>
      <c r="G76" s="122">
        <v>6.93</v>
      </c>
      <c r="H76" s="131"/>
      <c r="I76" s="128"/>
      <c r="J76" s="128"/>
    </row>
    <row r="77" spans="1:10" ht="20.25" customHeight="1">
      <c r="A77" s="37">
        <v>5</v>
      </c>
      <c r="B77" s="38" t="s">
        <v>48</v>
      </c>
      <c r="C77" s="1"/>
      <c r="D77" s="95"/>
      <c r="E77" s="116"/>
      <c r="G77" s="122"/>
      <c r="H77" s="131"/>
      <c r="I77" s="106"/>
      <c r="J77" s="106"/>
    </row>
    <row r="78" spans="1:10" s="43" customFormat="1" ht="20.25" customHeight="1">
      <c r="A78" s="40"/>
      <c r="B78" s="89" t="s">
        <v>69</v>
      </c>
      <c r="C78" s="90" t="s">
        <v>6</v>
      </c>
      <c r="D78" s="101">
        <f>D62/E95%</f>
        <v>2.2057379043569467</v>
      </c>
      <c r="E78" s="117">
        <f>E62/G95%</f>
        <v>1.8343810550750339</v>
      </c>
      <c r="F78" s="26"/>
      <c r="G78" s="122">
        <v>1.83</v>
      </c>
      <c r="H78" s="131"/>
      <c r="I78" s="83"/>
      <c r="J78" s="83"/>
    </row>
    <row r="79" spans="1:10" s="43" customFormat="1" ht="20.25" customHeight="1" thickBot="1">
      <c r="A79" s="91"/>
      <c r="B79" s="92" t="s">
        <v>68</v>
      </c>
      <c r="C79" s="93" t="s">
        <v>6</v>
      </c>
      <c r="D79" s="96">
        <f>D62/E99%</f>
        <v>0.38864815403747721</v>
      </c>
      <c r="E79" s="118">
        <f>E62/G99%</f>
        <v>0.30403705789663943</v>
      </c>
      <c r="F79" s="26"/>
      <c r="G79" s="122">
        <v>0.30399999999999999</v>
      </c>
      <c r="H79" s="131"/>
      <c r="I79" s="83"/>
      <c r="J79" s="83"/>
    </row>
    <row r="80" spans="1:10" ht="10.5" customHeight="1" thickTop="1">
      <c r="G80" s="83"/>
      <c r="H80" s="83"/>
      <c r="I80" s="83"/>
      <c r="J80" s="83"/>
    </row>
    <row r="81" spans="1:20" ht="18.75" customHeight="1">
      <c r="A81" s="114" t="s">
        <v>119</v>
      </c>
      <c r="B81" s="114"/>
      <c r="C81" s="94"/>
      <c r="D81" s="94"/>
      <c r="E81" s="94"/>
      <c r="G81" s="83"/>
      <c r="H81" s="83"/>
      <c r="I81" s="83"/>
      <c r="J81" s="83"/>
    </row>
    <row r="82" spans="1:20" ht="18.75" customHeight="1">
      <c r="A82" s="124" t="s">
        <v>106</v>
      </c>
      <c r="B82" s="124"/>
      <c r="C82" s="124"/>
      <c r="D82" s="124"/>
      <c r="E82" s="124"/>
      <c r="I82" s="83"/>
      <c r="J82" s="83"/>
    </row>
    <row r="83" spans="1:20" ht="18.75" customHeight="1"/>
    <row r="84" spans="1:20" ht="18.75" customHeight="1">
      <c r="G84" s="83"/>
      <c r="H84" s="83"/>
      <c r="I84" s="83"/>
      <c r="J84" s="83"/>
    </row>
    <row r="85" spans="1:20" ht="7.5" customHeight="1"/>
    <row r="86" spans="1:20" ht="12.75" customHeight="1"/>
    <row r="87" spans="1:20" s="28" customFormat="1" ht="18" customHeight="1">
      <c r="F87" s="87"/>
      <c r="G87" s="87"/>
      <c r="H87" s="104"/>
    </row>
    <row r="88" spans="1:20" ht="26.25" customHeight="1">
      <c r="A88" s="105" t="s">
        <v>90</v>
      </c>
      <c r="B88" s="105"/>
      <c r="C88" s="84"/>
      <c r="D88" s="105"/>
      <c r="E88" s="105"/>
      <c r="G88" s="83"/>
      <c r="H88" s="83"/>
    </row>
    <row r="89" spans="1:20" ht="12" customHeight="1"/>
    <row r="90" spans="1:20" s="84" customFormat="1" ht="88.5" customHeight="1">
      <c r="E90" s="112">
        <v>2020</v>
      </c>
      <c r="F90" s="112"/>
      <c r="G90" s="112">
        <v>2019</v>
      </c>
    </row>
    <row r="91" spans="1:20" ht="18.75">
      <c r="B91" s="121" t="s">
        <v>110</v>
      </c>
      <c r="C91" s="97"/>
      <c r="D91" s="97"/>
      <c r="E91" s="98"/>
      <c r="F91" s="98"/>
      <c r="G91" s="98"/>
      <c r="H91" s="100"/>
      <c r="J91" s="98"/>
      <c r="K91" s="98"/>
      <c r="L91" s="98"/>
      <c r="M91" s="97"/>
      <c r="N91" s="98" t="s">
        <v>64</v>
      </c>
      <c r="O91" s="98"/>
      <c r="P91" s="98"/>
      <c r="Q91" s="98"/>
      <c r="R91" s="126" t="s">
        <v>87</v>
      </c>
      <c r="S91" s="126"/>
      <c r="T91" s="126"/>
    </row>
    <row r="92" spans="1:20" ht="18.75">
      <c r="B92" s="97"/>
      <c r="C92" s="97"/>
      <c r="D92" s="97"/>
      <c r="E92" s="97"/>
      <c r="F92" s="97"/>
      <c r="G92" s="97"/>
      <c r="H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</row>
    <row r="93" spans="1:20" ht="18.75">
      <c r="B93" s="97" t="s">
        <v>108</v>
      </c>
      <c r="C93" s="97"/>
      <c r="D93" s="97" t="s">
        <v>88</v>
      </c>
      <c r="E93" s="99">
        <f>+E38+E39</f>
        <v>327001367377</v>
      </c>
      <c r="F93" s="99"/>
      <c r="G93" s="99">
        <v>327001367377</v>
      </c>
      <c r="H93" s="99"/>
      <c r="J93" s="99"/>
      <c r="K93" s="99"/>
      <c r="L93" s="99"/>
      <c r="M93" s="97"/>
      <c r="O93" s="98"/>
      <c r="P93" s="98"/>
      <c r="Q93" s="97"/>
      <c r="R93" s="127" t="e">
        <f>#REF!/4</f>
        <v>#REF!</v>
      </c>
      <c r="S93" s="126"/>
      <c r="T93" s="126"/>
    </row>
    <row r="94" spans="1:20" ht="18.75">
      <c r="B94" s="120" t="s">
        <v>114</v>
      </c>
      <c r="C94" s="97"/>
      <c r="D94" s="97" t="s">
        <v>89</v>
      </c>
      <c r="E94" s="99">
        <f>+D38+D39</f>
        <v>327001367377</v>
      </c>
      <c r="F94" s="99"/>
      <c r="G94" s="99">
        <v>327001367377</v>
      </c>
      <c r="H94" s="99"/>
      <c r="J94" s="99"/>
      <c r="K94" s="99"/>
      <c r="L94" s="99"/>
      <c r="M94" s="97"/>
      <c r="O94" s="98"/>
      <c r="P94" s="98"/>
      <c r="Q94" s="97"/>
      <c r="R94" s="97"/>
      <c r="S94" s="97"/>
      <c r="T94" s="97"/>
    </row>
    <row r="95" spans="1:20" ht="18.75">
      <c r="B95" s="97"/>
      <c r="C95" s="97"/>
      <c r="D95" s="97" t="s">
        <v>87</v>
      </c>
      <c r="E95" s="99">
        <f>ROUND((E93+E94)/2,0)</f>
        <v>327001367377</v>
      </c>
      <c r="F95" s="99"/>
      <c r="G95" s="99">
        <f>ROUND((G93+G94)/2,0)</f>
        <v>327001367377</v>
      </c>
      <c r="H95" s="99"/>
      <c r="J95" s="99"/>
      <c r="K95" s="99"/>
      <c r="L95" s="99"/>
      <c r="M95" s="97"/>
      <c r="O95" s="98"/>
      <c r="P95" s="98"/>
      <c r="Q95" s="97"/>
      <c r="R95" s="97"/>
      <c r="S95" s="97"/>
      <c r="T95" s="97"/>
    </row>
    <row r="96" spans="1:20" ht="18.75">
      <c r="B96" s="97"/>
      <c r="C96" s="97"/>
      <c r="D96" s="97"/>
      <c r="E96" s="99"/>
      <c r="F96" s="99"/>
      <c r="G96" s="99"/>
      <c r="H96" s="99"/>
      <c r="J96" s="99"/>
      <c r="K96" s="99"/>
      <c r="L96" s="99"/>
      <c r="M96" s="97"/>
      <c r="O96" s="98"/>
      <c r="P96" s="98"/>
      <c r="Q96" s="97"/>
      <c r="R96" s="97"/>
      <c r="S96" s="97"/>
      <c r="T96" s="97"/>
    </row>
    <row r="97" spans="2:7" ht="18.75">
      <c r="B97" s="26" t="s">
        <v>109</v>
      </c>
      <c r="D97" s="97" t="s">
        <v>88</v>
      </c>
      <c r="E97" s="102">
        <f>E43</f>
        <v>2003514223341</v>
      </c>
      <c r="G97" s="102">
        <v>1942354201053</v>
      </c>
    </row>
    <row r="98" spans="2:7" ht="18.75">
      <c r="B98" s="119" t="s">
        <v>113</v>
      </c>
      <c r="D98" s="97" t="s">
        <v>89</v>
      </c>
      <c r="E98" s="102">
        <f>D43</f>
        <v>1708219916173</v>
      </c>
      <c r="G98" s="102">
        <v>2003514223341</v>
      </c>
    </row>
    <row r="99" spans="2:7" ht="18.75">
      <c r="D99" s="97" t="s">
        <v>87</v>
      </c>
      <c r="E99" s="102">
        <f>ROUND((E97+E98)/2,0)</f>
        <v>1855867069757</v>
      </c>
      <c r="G99" s="102">
        <f>ROUND((G97+G98)/2,0)</f>
        <v>1972934212197</v>
      </c>
    </row>
    <row r="100" spans="2:7">
      <c r="D100" s="83"/>
      <c r="E100" s="83"/>
      <c r="F100" s="102"/>
      <c r="G100" s="83"/>
    </row>
    <row r="101" spans="2:7" ht="18.75">
      <c r="B101" s="26" t="s">
        <v>111</v>
      </c>
      <c r="D101" s="97" t="s">
        <v>88</v>
      </c>
      <c r="E101" s="102">
        <f>E18</f>
        <v>403704516769</v>
      </c>
      <c r="G101" s="102">
        <v>470400724474</v>
      </c>
    </row>
    <row r="102" spans="2:7" ht="18.75">
      <c r="B102" s="119" t="s">
        <v>112</v>
      </c>
      <c r="D102" s="97" t="s">
        <v>89</v>
      </c>
      <c r="E102" s="102">
        <f>D18</f>
        <v>337110585114</v>
      </c>
      <c r="G102" s="102">
        <v>403704516769</v>
      </c>
    </row>
    <row r="103" spans="2:7" ht="18.75">
      <c r="D103" s="97" t="s">
        <v>87</v>
      </c>
      <c r="E103" s="102">
        <f>ROUND((E101+E102)/2,0)</f>
        <v>370407550942</v>
      </c>
      <c r="G103" s="102">
        <f>ROUND((G101+G102)/2,0)</f>
        <v>437052620622</v>
      </c>
    </row>
    <row r="104" spans="2:7">
      <c r="D104" s="83"/>
      <c r="E104" s="83"/>
      <c r="G104" s="83"/>
    </row>
    <row r="106" spans="2:7" ht="18.75">
      <c r="B106" s="26" t="s">
        <v>67</v>
      </c>
      <c r="D106" s="97" t="s">
        <v>88</v>
      </c>
      <c r="E106" s="102">
        <f>E12</f>
        <v>864596828976</v>
      </c>
      <c r="G106" s="102">
        <v>967983136521</v>
      </c>
    </row>
    <row r="107" spans="2:7" ht="18.75">
      <c r="D107" s="97" t="s">
        <v>89</v>
      </c>
      <c r="E107" s="102">
        <f>D12</f>
        <v>539475013366</v>
      </c>
      <c r="G107" s="102">
        <v>864596828976</v>
      </c>
    </row>
    <row r="108" spans="2:7" ht="18.75">
      <c r="D108" s="97" t="s">
        <v>87</v>
      </c>
      <c r="E108" s="102">
        <f>ROUND((E106+E107)/2,0)</f>
        <v>702035921171</v>
      </c>
      <c r="G108" s="102">
        <f>ROUND((G106+G107)/2,0)</f>
        <v>916289982749</v>
      </c>
    </row>
    <row r="110" spans="2:7">
      <c r="B110" s="26" t="s">
        <v>116</v>
      </c>
      <c r="E110" s="102">
        <v>19486815033</v>
      </c>
      <c r="F110" s="102"/>
      <c r="G110" s="102">
        <v>22328174552</v>
      </c>
    </row>
  </sheetData>
  <mergeCells count="15">
    <mergeCell ref="A1:C1"/>
    <mergeCell ref="A2:C2"/>
    <mergeCell ref="A3:C3"/>
    <mergeCell ref="B67:C67"/>
    <mergeCell ref="B46:C46"/>
    <mergeCell ref="A5:E5"/>
    <mergeCell ref="A6:E6"/>
    <mergeCell ref="A82:E82"/>
    <mergeCell ref="G7:K7"/>
    <mergeCell ref="R91:T91"/>
    <mergeCell ref="R93:T93"/>
    <mergeCell ref="I76:J76"/>
    <mergeCell ref="G9:K9"/>
    <mergeCell ref="A7:E7"/>
    <mergeCell ref="H73:H79"/>
  </mergeCells>
  <pageMargins left="0.91" right="0.11811023622047245" top="0.19685039370078741" bottom="0.1968503937007874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 tai chinh 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Windows User</cp:lastModifiedBy>
  <cp:lastPrinted>2021-03-23T06:01:36Z</cp:lastPrinted>
  <dcterms:created xsi:type="dcterms:W3CDTF">2010-03-12T01:46:20Z</dcterms:created>
  <dcterms:modified xsi:type="dcterms:W3CDTF">2021-03-31T08:00:17Z</dcterms:modified>
</cp:coreProperties>
</file>